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B-M55-5\Downloads\"/>
    </mc:Choice>
  </mc:AlternateContent>
  <bookViews>
    <workbookView xWindow="0" yWindow="0" windowWidth="20490" windowHeight="8745"/>
  </bookViews>
  <sheets>
    <sheet name="สรุป" sheetId="8" r:id="rId1"/>
    <sheet name="1.LED" sheetId="1" r:id="rId2"/>
    <sheet name="2.VSD" sheetId="3" r:id="rId3"/>
    <sheet name="3.AC" sheetId="2" r:id="rId4"/>
    <sheet name="4.CH" sheetId="4" r:id="rId5"/>
    <sheet name="5.MOT" sheetId="9" r:id="rId6"/>
    <sheet name="6.HP" sheetId="5" r:id="rId7"/>
    <sheet name="7.PMP" sheetId="6" r:id="rId8"/>
    <sheet name="8.FAN" sheetId="7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 l="1"/>
  <c r="G21" i="3"/>
  <c r="G20" i="3"/>
  <c r="G19" i="3"/>
  <c r="G18" i="3"/>
  <c r="G17" i="3"/>
  <c r="G16" i="3"/>
  <c r="G6" i="3"/>
  <c r="G7" i="3"/>
  <c r="G8" i="3"/>
  <c r="G9" i="3"/>
  <c r="G10" i="3"/>
  <c r="G11" i="3"/>
  <c r="G5" i="3"/>
  <c r="F38" i="3"/>
  <c r="G38" i="3" s="1"/>
  <c r="F37" i="3"/>
  <c r="G37" i="3" s="1"/>
  <c r="F36" i="3"/>
  <c r="G36" i="3" s="1"/>
  <c r="F35" i="3"/>
  <c r="G35" i="3" s="1"/>
  <c r="F34" i="3"/>
  <c r="G34" i="3" s="1"/>
  <c r="F33" i="3"/>
  <c r="G33" i="3" s="1"/>
  <c r="F32" i="3"/>
  <c r="G32" i="3" s="1"/>
  <c r="D27" i="3"/>
  <c r="B1" i="3"/>
  <c r="G23" i="3" l="1"/>
  <c r="G12" i="3"/>
  <c r="G39" i="3"/>
  <c r="G40" i="3" s="1"/>
  <c r="B7" i="8" s="1"/>
  <c r="F38" i="7"/>
  <c r="G38" i="7" s="1"/>
  <c r="F37" i="7"/>
  <c r="G37" i="7" s="1"/>
  <c r="F36" i="7"/>
  <c r="G36" i="7" s="1"/>
  <c r="F35" i="7"/>
  <c r="G35" i="7" s="1"/>
  <c r="F34" i="7"/>
  <c r="G34" i="7" s="1"/>
  <c r="F33" i="7"/>
  <c r="G33" i="7" s="1"/>
  <c r="F32" i="7"/>
  <c r="G32" i="7" s="1"/>
  <c r="D27" i="7"/>
  <c r="D23" i="7"/>
  <c r="H22" i="7"/>
  <c r="H21" i="7"/>
  <c r="H20" i="7"/>
  <c r="H19" i="7"/>
  <c r="H18" i="7"/>
  <c r="H17" i="7"/>
  <c r="H16" i="7"/>
  <c r="H23" i="7" s="1"/>
  <c r="D12" i="7"/>
  <c r="H11" i="7"/>
  <c r="H10" i="7"/>
  <c r="H9" i="7"/>
  <c r="H8" i="7"/>
  <c r="H7" i="7"/>
  <c r="H6" i="7"/>
  <c r="H5" i="7"/>
  <c r="H12" i="7" s="1"/>
  <c r="B27" i="7" s="1"/>
  <c r="F27" i="7" s="1"/>
  <c r="B1" i="7"/>
  <c r="F38" i="6"/>
  <c r="G38" i="6" s="1"/>
  <c r="F37" i="6"/>
  <c r="G37" i="6" s="1"/>
  <c r="F36" i="6"/>
  <c r="G36" i="6" s="1"/>
  <c r="F35" i="6"/>
  <c r="G35" i="6" s="1"/>
  <c r="F34" i="6"/>
  <c r="G34" i="6" s="1"/>
  <c r="F33" i="6"/>
  <c r="G33" i="6" s="1"/>
  <c r="F32" i="6"/>
  <c r="G32" i="6" s="1"/>
  <c r="D27" i="6"/>
  <c r="D23" i="6"/>
  <c r="H22" i="6"/>
  <c r="H21" i="6"/>
  <c r="H20" i="6"/>
  <c r="H19" i="6"/>
  <c r="H18" i="6"/>
  <c r="H17" i="6"/>
  <c r="H16" i="6"/>
  <c r="D12" i="6"/>
  <c r="H11" i="6"/>
  <c r="H10" i="6"/>
  <c r="H9" i="6"/>
  <c r="H8" i="6"/>
  <c r="H7" i="6"/>
  <c r="H6" i="6"/>
  <c r="H5" i="6"/>
  <c r="B1" i="6"/>
  <c r="H17" i="5"/>
  <c r="H18" i="5"/>
  <c r="H23" i="5" s="1"/>
  <c r="H19" i="5"/>
  <c r="H20" i="5"/>
  <c r="H21" i="5"/>
  <c r="H22" i="5"/>
  <c r="H16" i="5"/>
  <c r="D23" i="5"/>
  <c r="D12" i="5"/>
  <c r="H11" i="5"/>
  <c r="H10" i="5"/>
  <c r="H9" i="5"/>
  <c r="H8" i="5"/>
  <c r="H7" i="5"/>
  <c r="H6" i="5"/>
  <c r="H5" i="5"/>
  <c r="H12" i="5" s="1"/>
  <c r="H22" i="9"/>
  <c r="H21" i="9"/>
  <c r="H20" i="9"/>
  <c r="H19" i="9"/>
  <c r="H18" i="9"/>
  <c r="H17" i="9"/>
  <c r="H16" i="9"/>
  <c r="H23" i="9" s="1"/>
  <c r="H6" i="9"/>
  <c r="H7" i="9"/>
  <c r="H8" i="9"/>
  <c r="H9" i="9"/>
  <c r="H10" i="9"/>
  <c r="H11" i="9"/>
  <c r="H5" i="9"/>
  <c r="D27" i="4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D27" i="5"/>
  <c r="B1" i="5"/>
  <c r="F38" i="9"/>
  <c r="G38" i="9" s="1"/>
  <c r="F37" i="9"/>
  <c r="G37" i="9" s="1"/>
  <c r="F36" i="9"/>
  <c r="G36" i="9" s="1"/>
  <c r="F35" i="9"/>
  <c r="G35" i="9" s="1"/>
  <c r="F34" i="9"/>
  <c r="G34" i="9" s="1"/>
  <c r="F33" i="9"/>
  <c r="G33" i="9" s="1"/>
  <c r="F32" i="9"/>
  <c r="G32" i="9" s="1"/>
  <c r="D27" i="9"/>
  <c r="D23" i="9"/>
  <c r="D12" i="9"/>
  <c r="B1" i="9"/>
  <c r="D23" i="2"/>
  <c r="D27" i="2"/>
  <c r="D27" i="1"/>
  <c r="H22" i="4"/>
  <c r="H21" i="4"/>
  <c r="H20" i="4"/>
  <c r="H19" i="4"/>
  <c r="H18" i="4"/>
  <c r="H23" i="4" s="1"/>
  <c r="H17" i="4"/>
  <c r="H16" i="4"/>
  <c r="H6" i="4"/>
  <c r="H7" i="4"/>
  <c r="H8" i="4"/>
  <c r="H9" i="4"/>
  <c r="H10" i="4"/>
  <c r="H11" i="4"/>
  <c r="H5" i="4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G39" i="4" s="1"/>
  <c r="G40" i="4" s="1"/>
  <c r="B9" i="8" s="1"/>
  <c r="D12" i="4"/>
  <c r="B1" i="4"/>
  <c r="H22" i="2"/>
  <c r="H21" i="2"/>
  <c r="H20" i="2"/>
  <c r="H19" i="2"/>
  <c r="H18" i="2"/>
  <c r="H17" i="2"/>
  <c r="H16" i="2"/>
  <c r="H6" i="2"/>
  <c r="H7" i="2"/>
  <c r="H8" i="2"/>
  <c r="H9" i="2"/>
  <c r="H10" i="2"/>
  <c r="H11" i="2"/>
  <c r="H5" i="2"/>
  <c r="B1" i="2"/>
  <c r="D7" i="8" l="1"/>
  <c r="G7" i="8"/>
  <c r="F7" i="8"/>
  <c r="E7" i="8"/>
  <c r="G9" i="8"/>
  <c r="F9" i="8"/>
  <c r="E9" i="8"/>
  <c r="D9" i="8"/>
  <c r="B27" i="3"/>
  <c r="F27" i="3" s="1"/>
  <c r="H12" i="6"/>
  <c r="H23" i="6"/>
  <c r="G39" i="7"/>
  <c r="G40" i="7" s="1"/>
  <c r="B13" i="8" s="1"/>
  <c r="G39" i="6"/>
  <c r="G40" i="6" s="1"/>
  <c r="B12" i="8" s="1"/>
  <c r="B27" i="5"/>
  <c r="F27" i="5" s="1"/>
  <c r="H12" i="9"/>
  <c r="B27" i="9"/>
  <c r="F27" i="9" s="1"/>
  <c r="G39" i="5"/>
  <c r="G40" i="5" s="1"/>
  <c r="B11" i="8" s="1"/>
  <c r="G39" i="9"/>
  <c r="G40" i="9" s="1"/>
  <c r="B10" i="8" s="1"/>
  <c r="H12" i="4"/>
  <c r="H23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D12" i="2"/>
  <c r="G33" i="1"/>
  <c r="G34" i="1"/>
  <c r="G35" i="1"/>
  <c r="G36" i="1"/>
  <c r="G37" i="1"/>
  <c r="G38" i="1"/>
  <c r="F33" i="1"/>
  <c r="F34" i="1"/>
  <c r="F35" i="1"/>
  <c r="F36" i="1"/>
  <c r="F37" i="1"/>
  <c r="F38" i="1"/>
  <c r="F32" i="1"/>
  <c r="G32" i="1" s="1"/>
  <c r="G39" i="1" s="1"/>
  <c r="G40" i="1" s="1"/>
  <c r="B6" i="8" s="1"/>
  <c r="G22" i="1"/>
  <c r="G21" i="1"/>
  <c r="G20" i="1"/>
  <c r="G19" i="1"/>
  <c r="G18" i="1"/>
  <c r="G17" i="1"/>
  <c r="G16" i="1"/>
  <c r="G23" i="1" s="1"/>
  <c r="G6" i="1"/>
  <c r="G12" i="1" s="1"/>
  <c r="G7" i="1"/>
  <c r="G8" i="1"/>
  <c r="G9" i="1"/>
  <c r="G10" i="1"/>
  <c r="G11" i="1"/>
  <c r="G5" i="1"/>
  <c r="C12" i="1"/>
  <c r="B1" i="1"/>
  <c r="G13" i="8" l="1"/>
  <c r="F13" i="8"/>
  <c r="E13" i="8"/>
  <c r="D13" i="8"/>
  <c r="E12" i="8"/>
  <c r="F12" i="8"/>
  <c r="D12" i="8"/>
  <c r="G12" i="8"/>
  <c r="E11" i="8"/>
  <c r="F11" i="8"/>
  <c r="G11" i="8"/>
  <c r="D11" i="8"/>
  <c r="G10" i="8"/>
  <c r="F10" i="8"/>
  <c r="E10" i="8"/>
  <c r="D10" i="8"/>
  <c r="G6" i="8"/>
  <c r="F6" i="8"/>
  <c r="E6" i="8"/>
  <c r="D6" i="8"/>
  <c r="B27" i="6"/>
  <c r="F27" i="6" s="1"/>
  <c r="B27" i="4"/>
  <c r="F27" i="4" s="1"/>
  <c r="H12" i="2"/>
  <c r="G39" i="2"/>
  <c r="G40" i="2" s="1"/>
  <c r="B8" i="8" s="1"/>
  <c r="B27" i="1"/>
  <c r="F27" i="1" s="1"/>
  <c r="G8" i="8" l="1"/>
  <c r="G14" i="8" s="1"/>
  <c r="F8" i="8"/>
  <c r="E8" i="8"/>
  <c r="D8" i="8"/>
  <c r="B27" i="2"/>
  <c r="F27" i="2" s="1"/>
</calcChain>
</file>

<file path=xl/sharedStrings.xml><?xml version="1.0" encoding="utf-8"?>
<sst xmlns="http://schemas.openxmlformats.org/spreadsheetml/2006/main" count="500" uniqueCount="161">
  <si>
    <t>มาตรการ</t>
  </si>
  <si>
    <t>บริเวณที่ติดตั้ง</t>
  </si>
  <si>
    <t>ประเภทหลอด</t>
  </si>
  <si>
    <t>จำนวน</t>
  </si>
  <si>
    <t>วันทำงานต่อปี</t>
  </si>
  <si>
    <t>รวม</t>
  </si>
  <si>
    <t>ชื่ออาคาร</t>
  </si>
  <si>
    <t>3.ผลประหยัดพลังงาน</t>
  </si>
  <si>
    <t>4.เงินลงทุน</t>
  </si>
  <si>
    <t>อุปกรณ์</t>
  </si>
  <si>
    <t>ขนาดวัตต์</t>
  </si>
  <si>
    <t>พลังงานที่ประหยัดได้</t>
  </si>
  <si>
    <t>หน่วย</t>
  </si>
  <si>
    <t>บาท/ปี</t>
  </si>
  <si>
    <t>บาท/หน่วย</t>
  </si>
  <si>
    <t>กิโลวัตต์ชั่วโมง/ปี</t>
  </si>
  <si>
    <t>รายการ</t>
  </si>
  <si>
    <t>ผลประหยัด</t>
  </si>
  <si>
    <t>รหัสมาตรการ</t>
  </si>
  <si>
    <t>LED</t>
  </si>
  <si>
    <t>ค่าติดตั้ง/ชุด</t>
  </si>
  <si>
    <t>รวม/ชุด</t>
  </si>
  <si>
    <t>ราคารวม</t>
  </si>
  <si>
    <t>ราคาต่อชุด (บาท/ชุด)</t>
  </si>
  <si>
    <t>ค่าวัสดุ/ชุด</t>
  </si>
  <si>
    <t>เงินสนับสนุน</t>
  </si>
  <si>
    <t>รวมเงินลงงทุน</t>
  </si>
  <si>
    <t>(20%)</t>
  </si>
  <si>
    <t>อัตราค่าไฟฟ้าเฉลี่ย</t>
  </si>
  <si>
    <t>อาคาร</t>
  </si>
  <si>
    <t>ตารางสรุป</t>
  </si>
  <si>
    <t>ลำดับ</t>
  </si>
  <si>
    <t>ชื่อมาตรการ</t>
  </si>
  <si>
    <t>พลังงานที่คาดว่าจะได้รับ (kWh/ปี)</t>
  </si>
  <si>
    <t>จำนวนเงินที่ขอรับการสนับสนุน (บาท)</t>
  </si>
  <si>
    <t>เงินลงทุน (บาท)</t>
  </si>
  <si>
    <t>หมายเหตุ</t>
  </si>
  <si>
    <t>1.กรอกชื่ออาคาร และอัตราค่าไฟฟ้า ในชีทสรุป ส่วนอื่นไม่ต้องกรอก</t>
  </si>
  <si>
    <t>พลังงานที่ใช้ต่อปี(kWh/ปี)</t>
  </si>
  <si>
    <t>วัตต์/หลอด</t>
  </si>
  <si>
    <t>AC</t>
  </si>
  <si>
    <t>1.รายการเครื่องปรับอากาศเดิม</t>
  </si>
  <si>
    <t>2.รายการเครื่องปรับอากาศที่ทดแทน</t>
  </si>
  <si>
    <t>1.รายการหลอดไฟฟ้าเดิม</t>
  </si>
  <si>
    <t>2.รายการหลอดไฟฟ้าที่ทดแทน</t>
  </si>
  <si>
    <t>จำนวน (ชุด)</t>
  </si>
  <si>
    <t>ประเภทเครื่องปรับอากาศ</t>
  </si>
  <si>
    <t>การเปลี่ยนมาใช้หลอดแอลอีดี</t>
  </si>
  <si>
    <t>การเปลี่ยนเครื่องปรับอากาศประสิทธิภาพสูง</t>
  </si>
  <si>
    <t>ชั่วโมงการใช้งานต่อวัน</t>
  </si>
  <si>
    <t>แฟคเตอร์การทำงานคอม</t>
  </si>
  <si>
    <t>ชั่วโมงการทำงาน/ปี</t>
  </si>
  <si>
    <t>แบบแยกส่วน</t>
  </si>
  <si>
    <t>แบบอินเวอร์เตอร์</t>
  </si>
  <si>
    <t>ขนาด(BTU/h)</t>
  </si>
  <si>
    <t>ขนาด (BTU/h)</t>
  </si>
  <si>
    <t xml:space="preserve">EER หรือ SEER </t>
  </si>
  <si>
    <t>EER หรือ SEER</t>
  </si>
  <si>
    <t>การเปลี่ยนเครื่องทำน้ำเย็นประสิทธิภาพสูง</t>
  </si>
  <si>
    <t>ประเภทเครื่องทำน้ำเย็น</t>
  </si>
  <si>
    <t>ขนาด (ton/h)</t>
  </si>
  <si>
    <t>SCREW</t>
  </si>
  <si>
    <t>kW/ton</t>
  </si>
  <si>
    <t>ร้อยละภาระการทำงาน</t>
  </si>
  <si>
    <t>ห้องเครื่องทำน้ำเย็น</t>
  </si>
  <si>
    <t>ขนาด(ton/h)</t>
  </si>
  <si>
    <t>1.รายการเครื่องทำน้ำเย็นเดิม</t>
  </si>
  <si>
    <t>2.รายการเครื่องทำน้ำเย็นที่ทดแทน</t>
  </si>
  <si>
    <t xml:space="preserve">2.กรอกข้อมูลมาตรการที่ท่านดำเนินการ ในหน้าหน้า 1-8 </t>
  </si>
  <si>
    <t>XXX</t>
  </si>
  <si>
    <t>CFL</t>
  </si>
  <si>
    <t>ทางเดินส่วนกลาง ชั้น 1-5</t>
  </si>
  <si>
    <t>1.ข้อมูลวัตต์ต่อหลอด ให้อ้างอิงข้อมูลที่ผลิตที่คาดว่าจะจัดซื้อ</t>
  </si>
  <si>
    <t>2.แฟคเตอร์การทำงานของคอมเพรสเซอร์ ประเมินจากการใช้งาน</t>
  </si>
  <si>
    <t>1.ค่า EER หรือ SEER สามารถอ้างอิงจากข้อมูลผู้ผลิต หรือ ค่าตรวจวัด</t>
  </si>
  <si>
    <t>1.ค่า kW/ton ชุดใหม่ให้อ้างอิงจากข้อมูลผู้ผลิต ชุดเก่าอาจใช้ค่าสเปค หรือ ค่าตรวจวัด</t>
  </si>
  <si>
    <t>2.ร้อยละภาระการทำงาน ประเมินจากการใช้งาน</t>
  </si>
  <si>
    <t>ห้องประชุม</t>
  </si>
  <si>
    <t>MOT</t>
  </si>
  <si>
    <t>การเปลี่ยนมาใช้มอเตอร์ประสิทธิภาพสูง</t>
  </si>
  <si>
    <t>1.รายการมอเตอร์เดิม</t>
  </si>
  <si>
    <t>2.รายการมอเตอร์ที่นำมาทดแทน</t>
  </si>
  <si>
    <t>โรงงาน 1</t>
  </si>
  <si>
    <t>ขนาดพิกัด (kW)</t>
  </si>
  <si>
    <t>ชื่อมอเตอร์</t>
  </si>
  <si>
    <t>ประสิทธิภาพ(%)</t>
  </si>
  <si>
    <t>Vent Fan 01-05</t>
  </si>
  <si>
    <t>ประเภทมอเตอร์</t>
  </si>
  <si>
    <t>มอเตอร์ประสิทธิภาพสูง IE3</t>
  </si>
  <si>
    <t>ขนาดพิกัด(kW)</t>
  </si>
  <si>
    <t xml:space="preserve">1.ค่าประสิทธิภาพมอเตอร์ใช้ค่าอ้างอิงจากข้อมูลผู้ผลิต </t>
  </si>
  <si>
    <t>2.ร้อยละภาระการทำงาน ให้ประเมินจากการใช้ไฟฟ้าของมอเตอร์เดิมต่อกำลังไฟฟ้าพิกัด</t>
  </si>
  <si>
    <t>การใช้ปั๊มความร้อน</t>
  </si>
  <si>
    <t>1.รายการอุปกรณ์เดิม</t>
  </si>
  <si>
    <t>2.รายการปั๊มความร้อนที่จะติดตั้ง</t>
  </si>
  <si>
    <t>รายการอุปกรณ์</t>
  </si>
  <si>
    <t>ปั๊มความร้อน</t>
  </si>
  <si>
    <t>รายการปั๊มความร้อน</t>
  </si>
  <si>
    <t>ฮีตเตอร์</t>
  </si>
  <si>
    <t>COP</t>
  </si>
  <si>
    <t>ขนาดพิกัดความร้อน (kW)</t>
  </si>
  <si>
    <t>ขนาดพิกัดความร้อน(kW)</t>
  </si>
  <si>
    <t>1.ค่า COP ปั๊มความร้อน สามารถอ้างอิงจากข้อมูลผู้ผลิต</t>
  </si>
  <si>
    <t>2.ร้อยละภาระการทำงาน ประเมินจากการใช้งานของฮีตเตอร์</t>
  </si>
  <si>
    <t>PMP</t>
  </si>
  <si>
    <t>FAN</t>
  </si>
  <si>
    <t>การใช้ปั๊มประสิทธิภาพสูง</t>
  </si>
  <si>
    <t>1.รายการปั๊มเดิม</t>
  </si>
  <si>
    <t>2.รายการปั๊มที่นำมาทดแทน</t>
  </si>
  <si>
    <t>ชื่อปั๊ม</t>
  </si>
  <si>
    <t>ประสิทธิภาพชุดปั๊ม(%)</t>
  </si>
  <si>
    <t>CWP1</t>
  </si>
  <si>
    <t>รายการมอเตอร์</t>
  </si>
  <si>
    <t>รายการปั๊ม</t>
  </si>
  <si>
    <t>ปั๊มประสิทธิภาพสูง</t>
  </si>
  <si>
    <t xml:space="preserve">2.ค่าประสิทธิภาพชุดปั๊มของชุดใหม่ให้ใช้ค่าตามสเปคจากข้อมูลผู้ผลิต ของชุดเดิมให้ค่าตามสเปค หรือจากการตรวจวัด </t>
  </si>
  <si>
    <t xml:space="preserve">1.ค่าประสิทธิภาพชุดปั๊ม หากมีการเปลี่ยนเฉพาะปั๊ม หมายถึงค่าประสิทธิภาพเฉพาะปั๊ม หากเปลี่ยนทั้งปั๊มและมอเตอร์ ให้หมายถึงประสิทธิภาพของทั้งระบบ (ปั๊มและมอเตอร์) </t>
  </si>
  <si>
    <t xml:space="preserve">1.ค่าประสิทธิภาพชุดพัดลม หากมีการเปลี่ยนเฉพาะพัดลม หมายถึงค่าประสิทธิภาพเฉพาะพัดลม หากเปลี่ยนทั้งพัดลมและมอเตอร์ ให้หมายถึงประสิทธิภาพของทั้งระบบ (พัดลมและมอเตอร์) </t>
  </si>
  <si>
    <t xml:space="preserve">2.ค่าประสิทธิภาพชุดพัดลมของชุดใหม่ให้ใช้ค่าตามสเปคจากข้อมูลผู้ผลิต ของชุดเดิมให้ค่าตามสเปค หรือจากการตรวจวัด </t>
  </si>
  <si>
    <t>การใช้พัดลมประสิทธิภาพสูง</t>
  </si>
  <si>
    <t>ชื่อพัดลม</t>
  </si>
  <si>
    <t>1.รายการพัดลมเดิม</t>
  </si>
  <si>
    <t>2.รายการพัดลมที่นำมาทดแทน</t>
  </si>
  <si>
    <t>พัดลมประสิทธิภาพสูง</t>
  </si>
  <si>
    <t>การติดตั้งอินเวอร์เตอร์ (VSD)</t>
  </si>
  <si>
    <t>VSD</t>
  </si>
  <si>
    <t>1.รายการมอเตอร์ก่อนติดตั้งอินเวอร์เตอร์</t>
  </si>
  <si>
    <t>2.รายการมอเตอร์หลังติดตั้งอินเวอร์เตอร์</t>
  </si>
  <si>
    <t>กำลังไฟฟ้าเฉลี่ย (kW)</t>
  </si>
  <si>
    <t>ชื่อมอเตอร์ที่ติดตั้ง</t>
  </si>
  <si>
    <t>no.1-2</t>
  </si>
  <si>
    <t>Fan 01</t>
  </si>
  <si>
    <t>Pump 02</t>
  </si>
  <si>
    <t>อินเวอร์เตอร์ 1</t>
  </si>
  <si>
    <t>อินเวอร์เตอร์ 2</t>
  </si>
  <si>
    <t>1.กำลังไฟฟ้าหลังติดตั้งอินเวอร์เตอร์ ให้ใช้การประเมินจากอัตราส่วนความเร็วรอบที่ลดลงได้</t>
  </si>
  <si>
    <t>CH</t>
  </si>
  <si>
    <t>HP</t>
  </si>
  <si>
    <t>2.ตัวอักษรสีแดงเป็นตัวอย่างการกรอก หากไม่มีการนำเสนอให้ลบออก</t>
  </si>
  <si>
    <t>LED E27</t>
  </si>
  <si>
    <t>อุปกรณ์/ประเภทหลอด</t>
  </si>
  <si>
    <t xml:space="preserve">3.ข้อมูลในหัวข้อ 4 ให้แยกขนาดกิโลวัตต์และจำนวนให้ชัดเจน </t>
  </si>
  <si>
    <t xml:space="preserve">3.ข้อมูลในหัวข้อ 4 ให้แยกประเภท หลอดยาว หรือหลอดวงกลม หรือ E27 หรืออื่นๆ และแยกขนาดวัตต์ให้ชัดเจน </t>
  </si>
  <si>
    <t>4.ตัวอักษรสีแดงเป็นตัวอย่างการกรอก หากไม่มีการนำเสนอให้ลบออก</t>
  </si>
  <si>
    <t xml:space="preserve">5.ข้อมูลในหัวข้อ 4 ให้แยกประเภท และแยกขนาดบีทียูให้ชัดเจน </t>
  </si>
  <si>
    <t>3.ในการจัดซื้อเครื่องทำน้ำเย็นชุดใหม่ ผู้เข้าร่วมจะต้องจัดซื้อเครื่องทำน้ำเย็นที่มีสมรรถนะ(kW/ton)ไม่ด้อยกว่าที่ระบุในหัวข้อ 2</t>
  </si>
  <si>
    <t>3.ในการจัดซื้อเครื่องปรับอากาศใหม่ ผู้เข้าร่วมจะต้องจัดซื้อเครื่องปรับอากาศที่มีสมรรถนะไม่ด้อยกว่าที่ระบุในหัวข้อ 2</t>
  </si>
  <si>
    <t>3.ในการจัดซื้อมอเตอร์ใหม่ ผู้เข้าร่วมจะต้องจัดซื้อมอเตอร์ที่มีประสิทธิภาพไม่ด้อยกว่าที่ระบุในหัวข้อ 2</t>
  </si>
  <si>
    <t>3.ในการจัดซื้อปั๊มความร้อน ผู้เข้าร่วมจะต้องจัดซื้อปั๊มความร้อนที่มี COP สูงกว่าที่ระบุในหัวข้อ 2</t>
  </si>
  <si>
    <t xml:space="preserve">5.ข้อมูลในหัวข้อ 4 ให้แยกประเภทเครื่องทำน้ำเย็น การระบายความร้อนด้วยน้ำหรือด้วยอากาศ และแยกขนาดตันความเย็นให้ชัดเจน </t>
  </si>
  <si>
    <t>แบบVSD / Air coolled</t>
  </si>
  <si>
    <t xml:space="preserve">5.ข้อมูลในหัวข้อ 4 ให้แยกและระบุขนาดกิโลวัตต์มอเตอร์ให้ชัดเจน </t>
  </si>
  <si>
    <t xml:space="preserve">5.ข้อมูลในหัวข้อ 4 ให้แยกและระบุประเภท และแยกขนาดกิโลวัตต์ให้ชัดเจน </t>
  </si>
  <si>
    <t>3.ร้อยละภาระการทำงาน ให้ประเมินจากการใช้ไฟฟ้าของปั๊มเดิมต่อกำลังไฟฟ้าพิกัด</t>
  </si>
  <si>
    <t>4.ในการจัดซื้อปั๊มชุดใหม่ ผู้เข้าร่วมจะต้องจัดซื้อปั๊มที่มีประสิทธิภาพไม่ต่ำกว่าที่ระบุในหัวข้อ 2</t>
  </si>
  <si>
    <t>5.ตัวอักษรสีแดงเป็นตัวอย่างการกรอก หากไม่มีการนำเสนอให้ลบออก</t>
  </si>
  <si>
    <t xml:space="preserve">6.ข้อมูลในหัวข้อ 4 ให้แยกประเภท และแยกขนาดกิโลวัตต์ปั๊มให้ชัดเจน </t>
  </si>
  <si>
    <t>3.ร้อยละภาระการทำงาน ให้ประเมินจากการใช้ไฟฟ้าของพัดลมเดิมต่อกำลังไฟฟ้าพิกัด</t>
  </si>
  <si>
    <t>4.ในการจัดซื้อพัดลมชุดใหม่ ผู้เข้าร่วมจะต้องจัดซื้อพัดลมที่มีประสิทธิภาพไม่ต่ำกว่าที่ระบุในหัวข้อ 2</t>
  </si>
  <si>
    <t xml:space="preserve">6.ข้อมูลในหัวข้อ 4 ให้แยกประเภท และแยกขนาดกิโลวัตต์พัดลมให้ชัดเจน </t>
  </si>
  <si>
    <t>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</si>
</sst>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b/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3" fontId="2" fillId="3" borderId="6" xfId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justify" vertical="center" wrapText="1"/>
    </xf>
    <xf numFmtId="43" fontId="2" fillId="3" borderId="6" xfId="1" applyFont="1" applyFill="1" applyBorder="1" applyAlignment="1">
      <alignment horizontal="justify" vertical="center" wrapText="1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5" fillId="0" borderId="10" xfId="0" applyFont="1" applyBorder="1"/>
    <xf numFmtId="0" fontId="6" fillId="0" borderId="11" xfId="0" applyFont="1" applyBorder="1"/>
    <xf numFmtId="0" fontId="7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/>
    <xf numFmtId="43" fontId="3" fillId="6" borderId="1" xfId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3" fillId="0" borderId="1" xfId="0" applyFont="1" applyFill="1" applyBorder="1"/>
    <xf numFmtId="0" fontId="3" fillId="6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Fill="1" applyBorder="1" applyAlignment="1">
      <alignment horizontal="center"/>
    </xf>
    <xf numFmtId="43" fontId="4" fillId="0" borderId="1" xfId="1" applyNumberFormat="1" applyFont="1" applyBorder="1"/>
    <xf numFmtId="187" fontId="3" fillId="6" borderId="1" xfId="1" applyNumberFormat="1" applyFont="1" applyFill="1" applyBorder="1"/>
    <xf numFmtId="43" fontId="3" fillId="0" borderId="1" xfId="1" applyNumberFormat="1" applyFont="1" applyBorder="1"/>
    <xf numFmtId="9" fontId="3" fillId="6" borderId="1" xfId="0" quotePrefix="1" applyNumberFormat="1" applyFont="1" applyFill="1" applyBorder="1" applyAlignment="1">
      <alignment horizontal="center"/>
    </xf>
    <xf numFmtId="1" fontId="4" fillId="0" borderId="1" xfId="0" applyNumberFormat="1" applyFont="1" applyBorder="1"/>
    <xf numFmtId="187" fontId="4" fillId="0" borderId="1" xfId="1" applyNumberFormat="1" applyFont="1" applyBorder="1"/>
    <xf numFmtId="2" fontId="4" fillId="0" borderId="1" xfId="0" applyNumberFormat="1" applyFont="1" applyBorder="1"/>
    <xf numFmtId="2" fontId="3" fillId="6" borderId="1" xfId="0" applyNumberFormat="1" applyFont="1" applyFill="1" applyBorder="1"/>
    <xf numFmtId="43" fontId="4" fillId="0" borderId="1" xfId="1" applyFont="1" applyBorder="1"/>
    <xf numFmtId="0" fontId="3" fillId="0" borderId="1" xfId="0" applyFont="1" applyBorder="1" applyAlignment="1">
      <alignment horizont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13" workbookViewId="0">
      <selection activeCell="C1" sqref="C1"/>
    </sheetView>
  </sheetViews>
  <sheetFormatPr defaultRowHeight="14.25" x14ac:dyDescent="0.2"/>
  <cols>
    <col min="1" max="1" width="7.25" customWidth="1"/>
    <col min="2" max="2" width="11.875" customWidth="1"/>
    <col min="3" max="3" width="14.875" customWidth="1"/>
    <col min="4" max="4" width="11.125" customWidth="1"/>
    <col min="5" max="5" width="14.875" customWidth="1"/>
    <col min="6" max="6" width="18.5" customWidth="1"/>
    <col min="7" max="7" width="21.625" customWidth="1"/>
  </cols>
  <sheetData>
    <row r="1" spans="1:7" s="8" customFormat="1" ht="27.75" x14ac:dyDescent="0.65">
      <c r="A1" s="8" t="s">
        <v>29</v>
      </c>
      <c r="B1" s="9" t="s">
        <v>69</v>
      </c>
      <c r="C1" s="9"/>
    </row>
    <row r="2" spans="1:7" s="8" customFormat="1" ht="27.75" x14ac:dyDescent="0.65">
      <c r="A2" s="8" t="s">
        <v>28</v>
      </c>
      <c r="C2" s="10"/>
      <c r="D2" s="8" t="s">
        <v>14</v>
      </c>
    </row>
    <row r="3" spans="1:7" s="8" customFormat="1" ht="23.25" x14ac:dyDescent="0.35"/>
    <row r="4" spans="1:7" s="8" customFormat="1" ht="27.75" x14ac:dyDescent="0.65">
      <c r="A4" s="11" t="s">
        <v>30</v>
      </c>
      <c r="B4" s="11"/>
      <c r="C4" s="11"/>
      <c r="D4" s="11"/>
      <c r="E4" s="11"/>
      <c r="F4" s="11"/>
      <c r="G4" s="11"/>
    </row>
    <row r="5" spans="1:7" ht="43.5" customHeight="1" x14ac:dyDescent="0.2">
      <c r="A5" s="12" t="s">
        <v>31</v>
      </c>
      <c r="B5" s="40" t="s">
        <v>32</v>
      </c>
      <c r="C5" s="40"/>
      <c r="D5" s="12" t="s">
        <v>18</v>
      </c>
      <c r="E5" s="12" t="s">
        <v>35</v>
      </c>
      <c r="F5" s="12" t="s">
        <v>33</v>
      </c>
      <c r="G5" s="12" t="s">
        <v>34</v>
      </c>
    </row>
    <row r="6" spans="1:7" ht="24.75" thickBot="1" x14ac:dyDescent="0.25">
      <c r="A6" s="1">
        <v>1</v>
      </c>
      <c r="B6" s="35" t="str">
        <f>IF('1.LED'!G40=0,"",'1.LED'!B2)</f>
        <v/>
      </c>
      <c r="C6" s="36"/>
      <c r="D6" s="2" t="str">
        <f>IF(B6="","",'1.LED'!G2)</f>
        <v/>
      </c>
      <c r="E6" s="3" t="str">
        <f>IF(B6="","",'1.LED'!$G$39)</f>
        <v/>
      </c>
      <c r="F6" s="3" t="str">
        <f>IF(B6="","",'1.LED'!$B$27)</f>
        <v/>
      </c>
      <c r="G6" s="3" t="str">
        <f>IF(B6="","",'1.LED'!$G$40)</f>
        <v/>
      </c>
    </row>
    <row r="7" spans="1:7" ht="22.5" customHeight="1" thickBot="1" x14ac:dyDescent="0.25">
      <c r="A7" s="1">
        <v>2</v>
      </c>
      <c r="B7" s="35" t="str">
        <f>IF('2.VSD'!G40=0,"",'2.VSD'!B2)</f>
        <v/>
      </c>
      <c r="C7" s="36"/>
      <c r="D7" s="2" t="str">
        <f>IF(B7="","",'2.VSD'!G2)</f>
        <v/>
      </c>
      <c r="E7" s="3" t="str">
        <f>IF(B7="","",'2.VSD'!$G$39)</f>
        <v/>
      </c>
      <c r="F7" s="3" t="str">
        <f>IF(B7="","",'2.VSD'!$B$27)</f>
        <v/>
      </c>
      <c r="G7" s="3" t="str">
        <f>IF(B7="","",'2.VSD'!$G$40)</f>
        <v/>
      </c>
    </row>
    <row r="8" spans="1:7" ht="22.5" customHeight="1" thickBot="1" x14ac:dyDescent="0.25">
      <c r="A8" s="1">
        <v>3</v>
      </c>
      <c r="B8" s="35" t="str">
        <f>IF('3.AC'!G40=0,"",'3.AC'!B2)</f>
        <v/>
      </c>
      <c r="C8" s="36"/>
      <c r="D8" s="2" t="str">
        <f>IF(B8="","",'3.AC'!G2)</f>
        <v/>
      </c>
      <c r="E8" s="3" t="str">
        <f>IF(B8="","",'3.AC'!$G$39)</f>
        <v/>
      </c>
      <c r="F8" s="3" t="str">
        <f>IF(B8="","",'3.AC'!$B$27)</f>
        <v/>
      </c>
      <c r="G8" s="3" t="str">
        <f>IF(B8="","",'3.AC'!$G$40)</f>
        <v/>
      </c>
    </row>
    <row r="9" spans="1:7" ht="22.5" customHeight="1" thickBot="1" x14ac:dyDescent="0.25">
      <c r="A9" s="1">
        <v>4</v>
      </c>
      <c r="B9" s="35" t="str">
        <f>IF('4.CH'!G40=0,"",'4.CH'!B2)</f>
        <v/>
      </c>
      <c r="C9" s="36"/>
      <c r="D9" s="2" t="str">
        <f>IF(B9="","",'4.CH'!G2)</f>
        <v/>
      </c>
      <c r="E9" s="3" t="str">
        <f>IF(B9="","",'4.CH'!$G$39)</f>
        <v/>
      </c>
      <c r="F9" s="3" t="str">
        <f>IF(B9="","",'4.CH'!$B$27)</f>
        <v/>
      </c>
      <c r="G9" s="3" t="str">
        <f>IF(B9="","",'4.CH'!$G$40)</f>
        <v/>
      </c>
    </row>
    <row r="10" spans="1:7" ht="24.75" thickBot="1" x14ac:dyDescent="0.25">
      <c r="A10" s="1">
        <v>5</v>
      </c>
      <c r="B10" s="35" t="str">
        <f>IF('5.MOT'!G40=0,"",'5.MOT'!B2)</f>
        <v/>
      </c>
      <c r="C10" s="36"/>
      <c r="D10" s="2" t="str">
        <f>IF(B10="","",'5.MOT'!G2)</f>
        <v/>
      </c>
      <c r="E10" s="3" t="str">
        <f>IF(B10="","",'5.MOT'!$G$39)</f>
        <v/>
      </c>
      <c r="F10" s="3" t="str">
        <f>IF(B10="","",'5.MOT'!$B$27)</f>
        <v/>
      </c>
      <c r="G10" s="3" t="str">
        <f>IF(B10="","",'5.MOT'!$G$40)</f>
        <v/>
      </c>
    </row>
    <row r="11" spans="1:7" ht="21.75" thickBot="1" x14ac:dyDescent="0.25">
      <c r="A11" s="1">
        <v>6</v>
      </c>
      <c r="B11" s="35" t="str">
        <f>IF('6.HP'!G40=0,"",'6.HP'!B2)</f>
        <v/>
      </c>
      <c r="C11" s="36"/>
      <c r="D11" s="2" t="str">
        <f>IF(B11="","",'6.HP'!G2)</f>
        <v/>
      </c>
      <c r="E11" s="3" t="str">
        <f>IF(B11="","",'6.HP'!$G$39)</f>
        <v/>
      </c>
      <c r="F11" s="3" t="str">
        <f>IF(B11="","",'6.HP'!$B$27)</f>
        <v/>
      </c>
      <c r="G11" s="3" t="str">
        <f>IF(B11="","",'6.HP'!$G$40)</f>
        <v/>
      </c>
    </row>
    <row r="12" spans="1:7" ht="21.75" thickBot="1" x14ac:dyDescent="0.25">
      <c r="A12" s="1">
        <v>7</v>
      </c>
      <c r="B12" s="35" t="str">
        <f>IF('7.PMP'!G40=0,"",'7.PMP'!B2)</f>
        <v/>
      </c>
      <c r="C12" s="36"/>
      <c r="D12" s="2" t="str">
        <f>IF(B12="","",'7.PMP'!G2)</f>
        <v/>
      </c>
      <c r="E12" s="3" t="str">
        <f>IF(B12="","",'7.PMP'!$G$39)</f>
        <v/>
      </c>
      <c r="F12" s="3" t="str">
        <f>IF(B12="","",'7.PMP'!$B$27)</f>
        <v/>
      </c>
      <c r="G12" s="3" t="str">
        <f>IF(B12="","",'7.PMP'!$G$40)</f>
        <v/>
      </c>
    </row>
    <row r="13" spans="1:7" ht="21.75" thickBot="1" x14ac:dyDescent="0.25">
      <c r="A13" s="1">
        <v>8</v>
      </c>
      <c r="B13" s="35" t="str">
        <f>IF('8.FAN'!G40=0,"",'8.FAN'!B2)</f>
        <v/>
      </c>
      <c r="C13" s="36"/>
      <c r="D13" s="2" t="str">
        <f>IF(B13="","",'8.FAN'!G2)</f>
        <v/>
      </c>
      <c r="E13" s="3" t="str">
        <f>IF(B13="","",'8.FAN'!$G$39)</f>
        <v/>
      </c>
      <c r="F13" s="3" t="str">
        <f>IF(B13="","",'8.FAN'!$B$27)</f>
        <v/>
      </c>
      <c r="G13" s="3" t="str">
        <f>IF(B13="","",'8.FAN'!$G$40)</f>
        <v/>
      </c>
    </row>
    <row r="14" spans="1:7" ht="24.75" thickBot="1" x14ac:dyDescent="0.25">
      <c r="A14" s="37" t="s">
        <v>5</v>
      </c>
      <c r="B14" s="38"/>
      <c r="C14" s="39"/>
      <c r="D14" s="4"/>
      <c r="E14" s="4"/>
      <c r="F14" s="4"/>
      <c r="G14" s="5">
        <f>SUM(G6:G13)</f>
        <v>0</v>
      </c>
    </row>
    <row r="16" spans="1:7" s="8" customFormat="1" ht="27.75" x14ac:dyDescent="0.65">
      <c r="B16" s="8" t="s">
        <v>36</v>
      </c>
    </row>
    <row r="17" spans="3:3" s="8" customFormat="1" ht="27.75" x14ac:dyDescent="0.65">
      <c r="C17" s="8" t="s">
        <v>37</v>
      </c>
    </row>
    <row r="18" spans="3:3" s="8" customFormat="1" ht="27.75" x14ac:dyDescent="0.65">
      <c r="C18" s="8" t="s">
        <v>68</v>
      </c>
    </row>
  </sheetData>
  <mergeCells count="10">
    <mergeCell ref="B12:C12"/>
    <mergeCell ref="B13:C13"/>
    <mergeCell ref="A14:C14"/>
    <mergeCell ref="B5:C5"/>
    <mergeCell ref="B6:C6"/>
    <mergeCell ref="B7:C7"/>
    <mergeCell ref="B10:C10"/>
    <mergeCell ref="B11:C11"/>
    <mergeCell ref="B8:C8"/>
    <mergeCell ref="B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0" workbookViewId="0">
      <selection activeCell="G32" sqref="G32"/>
    </sheetView>
  </sheetViews>
  <sheetFormatPr defaultColWidth="8.75" defaultRowHeight="24" x14ac:dyDescent="0.55000000000000004"/>
  <cols>
    <col min="1" max="1" width="23.375" style="6" customWidth="1"/>
    <col min="2" max="2" width="18.5" style="6" customWidth="1"/>
    <col min="3" max="3" width="14.25" style="6" customWidth="1"/>
    <col min="4" max="4" width="15.25" style="6" customWidth="1"/>
    <col min="5" max="5" width="18" style="6" customWidth="1"/>
    <col min="6" max="6" width="12.5" style="6" customWidth="1"/>
    <col min="7" max="7" width="22.875" style="6" customWidth="1"/>
    <col min="8" max="16384" width="8.75" style="6"/>
  </cols>
  <sheetData>
    <row r="1" spans="1:7" x14ac:dyDescent="0.55000000000000004">
      <c r="A1" s="6" t="s">
        <v>6</v>
      </c>
      <c r="B1" s="6" t="str">
        <f>สรุป!B1</f>
        <v>XXX</v>
      </c>
    </row>
    <row r="2" spans="1:7" x14ac:dyDescent="0.55000000000000004">
      <c r="A2" s="13" t="s">
        <v>0</v>
      </c>
      <c r="B2" s="6" t="s">
        <v>47</v>
      </c>
      <c r="F2" s="6" t="s">
        <v>18</v>
      </c>
      <c r="G2" s="6" t="s">
        <v>19</v>
      </c>
    </row>
    <row r="3" spans="1:7" x14ac:dyDescent="0.55000000000000004">
      <c r="A3" s="7" t="s">
        <v>43</v>
      </c>
    </row>
    <row r="4" spans="1:7" x14ac:dyDescent="0.55000000000000004">
      <c r="A4" s="14" t="s">
        <v>1</v>
      </c>
      <c r="B4" s="14" t="s">
        <v>2</v>
      </c>
      <c r="C4" s="14" t="s">
        <v>3</v>
      </c>
      <c r="D4" s="14" t="s">
        <v>39</v>
      </c>
      <c r="E4" s="14" t="s">
        <v>49</v>
      </c>
      <c r="F4" s="14" t="s">
        <v>4</v>
      </c>
      <c r="G4" s="14" t="s">
        <v>38</v>
      </c>
    </row>
    <row r="5" spans="1:7" x14ac:dyDescent="0.55000000000000004">
      <c r="A5" s="15" t="s">
        <v>71</v>
      </c>
      <c r="B5" s="15" t="s">
        <v>70</v>
      </c>
      <c r="C5" s="15">
        <v>100</v>
      </c>
      <c r="D5" s="15">
        <v>36</v>
      </c>
      <c r="E5" s="15">
        <v>8</v>
      </c>
      <c r="F5" s="15">
        <v>365</v>
      </c>
      <c r="G5" s="16">
        <f>D5*C5*E5*F5/1000</f>
        <v>10512</v>
      </c>
    </row>
    <row r="6" spans="1:7" x14ac:dyDescent="0.55000000000000004">
      <c r="A6" s="17"/>
      <c r="B6" s="17"/>
      <c r="C6" s="17"/>
      <c r="D6" s="17"/>
      <c r="E6" s="17"/>
      <c r="F6" s="17"/>
      <c r="G6" s="16">
        <f t="shared" ref="G6:G11" si="0">D6*C6*E6*F6/1000</f>
        <v>0</v>
      </c>
    </row>
    <row r="7" spans="1:7" x14ac:dyDescent="0.55000000000000004">
      <c r="A7" s="17"/>
      <c r="B7" s="17"/>
      <c r="C7" s="17"/>
      <c r="D7" s="17"/>
      <c r="E7" s="17"/>
      <c r="F7" s="17"/>
      <c r="G7" s="16">
        <f t="shared" si="0"/>
        <v>0</v>
      </c>
    </row>
    <row r="8" spans="1:7" x14ac:dyDescent="0.55000000000000004">
      <c r="A8" s="17"/>
      <c r="B8" s="17"/>
      <c r="C8" s="17"/>
      <c r="D8" s="17"/>
      <c r="E8" s="17"/>
      <c r="F8" s="17"/>
      <c r="G8" s="16">
        <f t="shared" si="0"/>
        <v>0</v>
      </c>
    </row>
    <row r="9" spans="1:7" x14ac:dyDescent="0.55000000000000004">
      <c r="A9" s="17"/>
      <c r="B9" s="17"/>
      <c r="C9" s="17"/>
      <c r="D9" s="17"/>
      <c r="E9" s="17"/>
      <c r="F9" s="17"/>
      <c r="G9" s="16">
        <f t="shared" si="0"/>
        <v>0</v>
      </c>
    </row>
    <row r="10" spans="1:7" x14ac:dyDescent="0.55000000000000004">
      <c r="A10" s="17"/>
      <c r="B10" s="17"/>
      <c r="C10" s="17"/>
      <c r="D10" s="17"/>
      <c r="E10" s="17"/>
      <c r="F10" s="17"/>
      <c r="G10" s="16">
        <f t="shared" si="0"/>
        <v>0</v>
      </c>
    </row>
    <row r="11" spans="1:7" x14ac:dyDescent="0.55000000000000004">
      <c r="A11" s="17"/>
      <c r="B11" s="17"/>
      <c r="C11" s="17"/>
      <c r="D11" s="17"/>
      <c r="E11" s="17"/>
      <c r="F11" s="17"/>
      <c r="G11" s="16">
        <f t="shared" si="0"/>
        <v>0</v>
      </c>
    </row>
    <row r="12" spans="1:7" x14ac:dyDescent="0.55000000000000004">
      <c r="A12" s="18" t="s">
        <v>5</v>
      </c>
      <c r="B12" s="19"/>
      <c r="C12" s="20">
        <f>SUM(C5:C11)</f>
        <v>100</v>
      </c>
      <c r="D12" s="19"/>
      <c r="E12" s="19"/>
      <c r="F12" s="19"/>
      <c r="G12" s="16">
        <f>SUM(G5:G11)</f>
        <v>10512</v>
      </c>
    </row>
    <row r="14" spans="1:7" x14ac:dyDescent="0.55000000000000004">
      <c r="A14" s="7" t="s">
        <v>44</v>
      </c>
    </row>
    <row r="15" spans="1:7" x14ac:dyDescent="0.55000000000000004">
      <c r="A15" s="14" t="s">
        <v>1</v>
      </c>
      <c r="B15" s="14" t="s">
        <v>2</v>
      </c>
      <c r="C15" s="14" t="s">
        <v>3</v>
      </c>
      <c r="D15" s="14" t="s">
        <v>39</v>
      </c>
      <c r="E15" s="14" t="s">
        <v>49</v>
      </c>
      <c r="F15" s="14" t="s">
        <v>4</v>
      </c>
      <c r="G15" s="14" t="s">
        <v>38</v>
      </c>
    </row>
    <row r="16" spans="1:7" x14ac:dyDescent="0.55000000000000004">
      <c r="A16" s="15" t="s">
        <v>71</v>
      </c>
      <c r="B16" s="15" t="s">
        <v>139</v>
      </c>
      <c r="C16" s="15">
        <v>100</v>
      </c>
      <c r="D16" s="15">
        <v>18</v>
      </c>
      <c r="E16" s="15">
        <v>8</v>
      </c>
      <c r="F16" s="15">
        <v>365</v>
      </c>
      <c r="G16" s="16">
        <f>D16*C16*E16*F16/1000</f>
        <v>5256</v>
      </c>
    </row>
    <row r="17" spans="1:7" x14ac:dyDescent="0.55000000000000004">
      <c r="A17" s="17"/>
      <c r="B17" s="17"/>
      <c r="C17" s="17"/>
      <c r="D17" s="17"/>
      <c r="E17" s="17"/>
      <c r="F17" s="17"/>
      <c r="G17" s="16">
        <f t="shared" ref="G17:G22" si="1">D17*C17*E17*F17/1000</f>
        <v>0</v>
      </c>
    </row>
    <row r="18" spans="1:7" x14ac:dyDescent="0.55000000000000004">
      <c r="A18" s="17"/>
      <c r="B18" s="17"/>
      <c r="C18" s="17"/>
      <c r="D18" s="17"/>
      <c r="E18" s="17"/>
      <c r="F18" s="17"/>
      <c r="G18" s="16">
        <f t="shared" si="1"/>
        <v>0</v>
      </c>
    </row>
    <row r="19" spans="1:7" x14ac:dyDescent="0.55000000000000004">
      <c r="A19" s="17"/>
      <c r="B19" s="17"/>
      <c r="C19" s="17"/>
      <c r="D19" s="17"/>
      <c r="E19" s="17"/>
      <c r="F19" s="17"/>
      <c r="G19" s="16">
        <f t="shared" si="1"/>
        <v>0</v>
      </c>
    </row>
    <row r="20" spans="1:7" x14ac:dyDescent="0.55000000000000004">
      <c r="A20" s="17"/>
      <c r="B20" s="17"/>
      <c r="C20" s="17"/>
      <c r="D20" s="17"/>
      <c r="E20" s="17"/>
      <c r="F20" s="17"/>
      <c r="G20" s="16">
        <f t="shared" si="1"/>
        <v>0</v>
      </c>
    </row>
    <row r="21" spans="1:7" x14ac:dyDescent="0.55000000000000004">
      <c r="A21" s="17"/>
      <c r="B21" s="17"/>
      <c r="C21" s="17"/>
      <c r="D21" s="17"/>
      <c r="E21" s="17"/>
      <c r="F21" s="17"/>
      <c r="G21" s="16">
        <f t="shared" si="1"/>
        <v>0</v>
      </c>
    </row>
    <row r="22" spans="1:7" x14ac:dyDescent="0.55000000000000004">
      <c r="A22" s="17"/>
      <c r="B22" s="17"/>
      <c r="C22" s="17"/>
      <c r="D22" s="17"/>
      <c r="E22" s="17"/>
      <c r="F22" s="17"/>
      <c r="G22" s="16">
        <f t="shared" si="1"/>
        <v>0</v>
      </c>
    </row>
    <row r="23" spans="1:7" x14ac:dyDescent="0.55000000000000004">
      <c r="A23" s="18" t="s">
        <v>5</v>
      </c>
      <c r="B23" s="19"/>
      <c r="C23" s="20"/>
      <c r="D23" s="19"/>
      <c r="E23" s="19"/>
      <c r="F23" s="19"/>
      <c r="G23" s="16">
        <f>SUM(G16:G22)</f>
        <v>5256</v>
      </c>
    </row>
    <row r="25" spans="1:7" x14ac:dyDescent="0.55000000000000004">
      <c r="A25" s="7" t="s">
        <v>7</v>
      </c>
    </row>
    <row r="26" spans="1:7" x14ac:dyDescent="0.55000000000000004">
      <c r="A26" s="17" t="s">
        <v>16</v>
      </c>
      <c r="B26" s="18" t="s">
        <v>11</v>
      </c>
      <c r="C26" s="18" t="s">
        <v>12</v>
      </c>
      <c r="D26" s="18" t="s">
        <v>28</v>
      </c>
      <c r="E26" s="18" t="s">
        <v>12</v>
      </c>
      <c r="F26" s="18" t="s">
        <v>17</v>
      </c>
      <c r="G26" s="18" t="s">
        <v>12</v>
      </c>
    </row>
    <row r="27" spans="1:7" x14ac:dyDescent="0.55000000000000004">
      <c r="A27" s="17" t="s">
        <v>17</v>
      </c>
      <c r="B27" s="16">
        <f>G12-G23</f>
        <v>5256</v>
      </c>
      <c r="C27" s="18" t="s">
        <v>15</v>
      </c>
      <c r="D27" s="21">
        <f>สรุป!C2</f>
        <v>0</v>
      </c>
      <c r="E27" s="18" t="s">
        <v>14</v>
      </c>
      <c r="F27" s="16">
        <f>B27*D27</f>
        <v>0</v>
      </c>
      <c r="G27" s="18" t="s">
        <v>13</v>
      </c>
    </row>
    <row r="29" spans="1:7" x14ac:dyDescent="0.55000000000000004">
      <c r="A29" s="7" t="s">
        <v>8</v>
      </c>
    </row>
    <row r="30" spans="1:7" x14ac:dyDescent="0.55000000000000004">
      <c r="A30" s="22" t="s">
        <v>140</v>
      </c>
      <c r="B30" s="22" t="s">
        <v>10</v>
      </c>
      <c r="C30" s="22" t="s">
        <v>3</v>
      </c>
      <c r="D30" s="41" t="s">
        <v>23</v>
      </c>
      <c r="E30" s="41"/>
      <c r="F30" s="41"/>
      <c r="G30" s="18" t="s">
        <v>22</v>
      </c>
    </row>
    <row r="31" spans="1:7" x14ac:dyDescent="0.55000000000000004">
      <c r="A31" s="23"/>
      <c r="B31" s="23"/>
      <c r="C31" s="23"/>
      <c r="D31" s="18" t="s">
        <v>24</v>
      </c>
      <c r="E31" s="18" t="s">
        <v>20</v>
      </c>
      <c r="F31" s="18" t="s">
        <v>21</v>
      </c>
      <c r="G31" s="24" t="s">
        <v>160</v>
      </c>
    </row>
    <row r="32" spans="1:7" x14ac:dyDescent="0.55000000000000004">
      <c r="A32" s="15" t="s">
        <v>139</v>
      </c>
      <c r="B32" s="15">
        <v>18</v>
      </c>
      <c r="C32" s="15">
        <v>100</v>
      </c>
      <c r="D32" s="15">
        <v>0</v>
      </c>
      <c r="E32" s="15"/>
      <c r="F32" s="25">
        <f>D32+E32</f>
        <v>0</v>
      </c>
      <c r="G32" s="26">
        <f>C32*F32</f>
        <v>0</v>
      </c>
    </row>
    <row r="33" spans="1:7" x14ac:dyDescent="0.55000000000000004">
      <c r="A33" s="17"/>
      <c r="B33" s="17"/>
      <c r="C33" s="17"/>
      <c r="D33" s="17"/>
      <c r="E33" s="17"/>
      <c r="F33" s="27">
        <f t="shared" ref="F33:F38" si="2">D33+E33</f>
        <v>0</v>
      </c>
      <c r="G33" s="26">
        <f t="shared" ref="G33:G38" si="3">C33*F33</f>
        <v>0</v>
      </c>
    </row>
    <row r="34" spans="1:7" x14ac:dyDescent="0.55000000000000004">
      <c r="A34" s="17"/>
      <c r="B34" s="17"/>
      <c r="C34" s="17"/>
      <c r="D34" s="17"/>
      <c r="E34" s="17"/>
      <c r="F34" s="27">
        <f t="shared" si="2"/>
        <v>0</v>
      </c>
      <c r="G34" s="26">
        <f t="shared" si="3"/>
        <v>0</v>
      </c>
    </row>
    <row r="35" spans="1:7" x14ac:dyDescent="0.55000000000000004">
      <c r="A35" s="17"/>
      <c r="B35" s="17"/>
      <c r="C35" s="17"/>
      <c r="D35" s="17"/>
      <c r="E35" s="17"/>
      <c r="F35" s="27">
        <f t="shared" si="2"/>
        <v>0</v>
      </c>
      <c r="G35" s="26">
        <f t="shared" si="3"/>
        <v>0</v>
      </c>
    </row>
    <row r="36" spans="1:7" x14ac:dyDescent="0.55000000000000004">
      <c r="A36" s="17"/>
      <c r="B36" s="17"/>
      <c r="C36" s="17"/>
      <c r="D36" s="17"/>
      <c r="E36" s="17"/>
      <c r="F36" s="27">
        <f t="shared" si="2"/>
        <v>0</v>
      </c>
      <c r="G36" s="26">
        <f t="shared" si="3"/>
        <v>0</v>
      </c>
    </row>
    <row r="37" spans="1:7" x14ac:dyDescent="0.55000000000000004">
      <c r="A37" s="17"/>
      <c r="B37" s="17"/>
      <c r="C37" s="17"/>
      <c r="D37" s="17"/>
      <c r="E37" s="17"/>
      <c r="F37" s="27">
        <f t="shared" si="2"/>
        <v>0</v>
      </c>
      <c r="G37" s="26">
        <f t="shared" si="3"/>
        <v>0</v>
      </c>
    </row>
    <row r="38" spans="1:7" x14ac:dyDescent="0.55000000000000004">
      <c r="A38" s="17"/>
      <c r="B38" s="17"/>
      <c r="C38" s="17"/>
      <c r="D38" s="17"/>
      <c r="E38" s="17"/>
      <c r="F38" s="27">
        <f t="shared" si="2"/>
        <v>0</v>
      </c>
      <c r="G38" s="26">
        <f t="shared" si="3"/>
        <v>0</v>
      </c>
    </row>
    <row r="39" spans="1:7" x14ac:dyDescent="0.55000000000000004">
      <c r="A39" s="18" t="s">
        <v>26</v>
      </c>
      <c r="B39" s="19"/>
      <c r="C39" s="19"/>
      <c r="D39" s="19"/>
      <c r="E39" s="19"/>
      <c r="F39" s="19"/>
      <c r="G39" s="26">
        <f>SUM(G32:G38)</f>
        <v>0</v>
      </c>
    </row>
    <row r="40" spans="1:7" x14ac:dyDescent="0.55000000000000004">
      <c r="A40" s="18" t="s">
        <v>25</v>
      </c>
      <c r="B40" s="19"/>
      <c r="C40" s="19"/>
      <c r="D40" s="19"/>
      <c r="E40" s="19"/>
      <c r="F40" s="28" t="s">
        <v>27</v>
      </c>
      <c r="G40" s="26">
        <f>G39*0.2</f>
        <v>0</v>
      </c>
    </row>
    <row r="43" spans="1:7" x14ac:dyDescent="0.55000000000000004">
      <c r="B43" s="6" t="s">
        <v>36</v>
      </c>
    </row>
    <row r="44" spans="1:7" x14ac:dyDescent="0.55000000000000004">
      <c r="C44" s="6" t="s">
        <v>72</v>
      </c>
    </row>
    <row r="45" spans="1:7" x14ac:dyDescent="0.55000000000000004">
      <c r="C45" s="6" t="s">
        <v>138</v>
      </c>
    </row>
    <row r="46" spans="1:7" x14ac:dyDescent="0.55000000000000004">
      <c r="C46" s="6" t="s">
        <v>142</v>
      </c>
    </row>
  </sheetData>
  <mergeCells count="1">
    <mergeCell ref="D30:F30"/>
  </mergeCells>
  <pageMargins left="0.7" right="0.7" top="0.75" bottom="0.75" header="0.3" footer="0.3"/>
  <ignoredErrors>
    <ignoredError sqref="F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27" workbookViewId="0">
      <selection activeCell="F32" sqref="F32"/>
    </sheetView>
  </sheetViews>
  <sheetFormatPr defaultColWidth="8.75" defaultRowHeight="24" x14ac:dyDescent="0.55000000000000004"/>
  <cols>
    <col min="1" max="1" width="18.125" style="6" customWidth="1"/>
    <col min="2" max="2" width="17" style="6" customWidth="1"/>
    <col min="3" max="6" width="18.125" style="6" customWidth="1"/>
    <col min="7" max="7" width="23.5" style="6" customWidth="1"/>
    <col min="8" max="8" width="18.125" style="6" customWidth="1"/>
    <col min="9" max="16384" width="8.75" style="6"/>
  </cols>
  <sheetData>
    <row r="1" spans="1:7" x14ac:dyDescent="0.55000000000000004">
      <c r="A1" s="6" t="s">
        <v>6</v>
      </c>
      <c r="B1" s="6" t="str">
        <f>สรุป!B1</f>
        <v>XXX</v>
      </c>
    </row>
    <row r="2" spans="1:7" x14ac:dyDescent="0.55000000000000004">
      <c r="A2" s="13" t="s">
        <v>0</v>
      </c>
      <c r="B2" s="6" t="s">
        <v>124</v>
      </c>
      <c r="F2" s="6" t="s">
        <v>18</v>
      </c>
      <c r="G2" s="6" t="s">
        <v>125</v>
      </c>
    </row>
    <row r="3" spans="1:7" x14ac:dyDescent="0.55000000000000004">
      <c r="A3" s="7" t="s">
        <v>126</v>
      </c>
    </row>
    <row r="4" spans="1:7" x14ac:dyDescent="0.55000000000000004">
      <c r="A4" s="14" t="s">
        <v>1</v>
      </c>
      <c r="B4" s="14" t="s">
        <v>84</v>
      </c>
      <c r="C4" s="14" t="s">
        <v>83</v>
      </c>
      <c r="D4" s="14" t="s">
        <v>128</v>
      </c>
      <c r="E4" s="14" t="s">
        <v>49</v>
      </c>
      <c r="F4" s="14" t="s">
        <v>4</v>
      </c>
      <c r="G4" s="14" t="s">
        <v>38</v>
      </c>
    </row>
    <row r="5" spans="1:7" x14ac:dyDescent="0.55000000000000004">
      <c r="A5" s="15" t="s">
        <v>82</v>
      </c>
      <c r="B5" s="15" t="s">
        <v>131</v>
      </c>
      <c r="C5" s="15">
        <v>30</v>
      </c>
      <c r="D5" s="29">
        <v>0</v>
      </c>
      <c r="E5" s="29">
        <v>16</v>
      </c>
      <c r="F5" s="15">
        <v>300</v>
      </c>
      <c r="G5" s="16">
        <f>IF(D5="","",D5*E5*F5)</f>
        <v>0</v>
      </c>
    </row>
    <row r="6" spans="1:7" x14ac:dyDescent="0.55000000000000004">
      <c r="A6" s="17"/>
      <c r="B6" s="15" t="s">
        <v>132</v>
      </c>
      <c r="C6" s="15">
        <v>22</v>
      </c>
      <c r="D6" s="15">
        <v>0</v>
      </c>
      <c r="E6" s="15">
        <v>16</v>
      </c>
      <c r="F6" s="15">
        <v>300</v>
      </c>
      <c r="G6" s="16">
        <f t="shared" ref="G6:G11" si="0">IF(D6="","",D6*E6*F6)</f>
        <v>0</v>
      </c>
    </row>
    <row r="7" spans="1:7" x14ac:dyDescent="0.55000000000000004">
      <c r="A7" s="17"/>
      <c r="B7" s="17"/>
      <c r="C7" s="17"/>
      <c r="D7" s="17"/>
      <c r="E7" s="17"/>
      <c r="F7" s="17"/>
      <c r="G7" s="16" t="str">
        <f t="shared" si="0"/>
        <v/>
      </c>
    </row>
    <row r="8" spans="1:7" x14ac:dyDescent="0.55000000000000004">
      <c r="A8" s="17"/>
      <c r="B8" s="17"/>
      <c r="C8" s="17"/>
      <c r="D8" s="17"/>
      <c r="E8" s="17"/>
      <c r="F8" s="17"/>
      <c r="G8" s="16" t="str">
        <f t="shared" si="0"/>
        <v/>
      </c>
    </row>
    <row r="9" spans="1:7" x14ac:dyDescent="0.55000000000000004">
      <c r="A9" s="17"/>
      <c r="B9" s="17"/>
      <c r="C9" s="17"/>
      <c r="D9" s="17"/>
      <c r="E9" s="17"/>
      <c r="F9" s="17"/>
      <c r="G9" s="16" t="str">
        <f t="shared" si="0"/>
        <v/>
      </c>
    </row>
    <row r="10" spans="1:7" x14ac:dyDescent="0.55000000000000004">
      <c r="A10" s="17"/>
      <c r="B10" s="17"/>
      <c r="C10" s="17"/>
      <c r="D10" s="17"/>
      <c r="E10" s="17"/>
      <c r="F10" s="17"/>
      <c r="G10" s="16" t="str">
        <f t="shared" si="0"/>
        <v/>
      </c>
    </row>
    <row r="11" spans="1:7" x14ac:dyDescent="0.55000000000000004">
      <c r="A11" s="17"/>
      <c r="B11" s="17"/>
      <c r="C11" s="17"/>
      <c r="D11" s="17"/>
      <c r="E11" s="17"/>
      <c r="F11" s="17"/>
      <c r="G11" s="16" t="str">
        <f t="shared" si="0"/>
        <v/>
      </c>
    </row>
    <row r="12" spans="1:7" x14ac:dyDescent="0.55000000000000004">
      <c r="A12" s="18" t="s">
        <v>5</v>
      </c>
      <c r="B12" s="18"/>
      <c r="C12" s="19"/>
      <c r="D12" s="19"/>
      <c r="E12" s="19"/>
      <c r="F12" s="19"/>
      <c r="G12" s="16">
        <f>SUM(G5:G11)</f>
        <v>0</v>
      </c>
    </row>
    <row r="14" spans="1:7" x14ac:dyDescent="0.55000000000000004">
      <c r="A14" s="7" t="s">
        <v>127</v>
      </c>
    </row>
    <row r="15" spans="1:7" x14ac:dyDescent="0.55000000000000004">
      <c r="A15" s="14" t="s">
        <v>1</v>
      </c>
      <c r="B15" s="14" t="s">
        <v>129</v>
      </c>
      <c r="C15" s="14" t="s">
        <v>83</v>
      </c>
      <c r="D15" s="14" t="s">
        <v>128</v>
      </c>
      <c r="E15" s="14" t="s">
        <v>49</v>
      </c>
      <c r="F15" s="14" t="s">
        <v>4</v>
      </c>
      <c r="G15" s="14" t="s">
        <v>38</v>
      </c>
    </row>
    <row r="16" spans="1:7" x14ac:dyDescent="0.55000000000000004">
      <c r="A16" s="15" t="s">
        <v>82</v>
      </c>
      <c r="B16" s="15" t="s">
        <v>131</v>
      </c>
      <c r="C16" s="15">
        <v>30</v>
      </c>
      <c r="D16" s="29">
        <v>0</v>
      </c>
      <c r="E16" s="29">
        <v>16</v>
      </c>
      <c r="F16" s="15">
        <v>300</v>
      </c>
      <c r="G16" s="16">
        <f>IF(D16="","",D16*E16*F16)</f>
        <v>0</v>
      </c>
    </row>
    <row r="17" spans="1:7" x14ac:dyDescent="0.55000000000000004">
      <c r="A17" s="17"/>
      <c r="B17" s="15" t="s">
        <v>132</v>
      </c>
      <c r="C17" s="15">
        <v>22</v>
      </c>
      <c r="D17" s="15">
        <v>0</v>
      </c>
      <c r="E17" s="15">
        <v>16</v>
      </c>
      <c r="F17" s="15">
        <v>300</v>
      </c>
      <c r="G17" s="16">
        <f t="shared" ref="G17:G22" si="1">IF(D17="","",D17*E17*F17)</f>
        <v>0</v>
      </c>
    </row>
    <row r="18" spans="1:7" x14ac:dyDescent="0.55000000000000004">
      <c r="A18" s="17"/>
      <c r="B18" s="17"/>
      <c r="C18" s="17"/>
      <c r="D18" s="17"/>
      <c r="E18" s="17"/>
      <c r="F18" s="17"/>
      <c r="G18" s="16" t="str">
        <f t="shared" si="1"/>
        <v/>
      </c>
    </row>
    <row r="19" spans="1:7" x14ac:dyDescent="0.55000000000000004">
      <c r="A19" s="17"/>
      <c r="B19" s="17"/>
      <c r="C19" s="17"/>
      <c r="D19" s="17"/>
      <c r="E19" s="17"/>
      <c r="F19" s="17"/>
      <c r="G19" s="16" t="str">
        <f t="shared" si="1"/>
        <v/>
      </c>
    </row>
    <row r="20" spans="1:7" x14ac:dyDescent="0.55000000000000004">
      <c r="A20" s="17"/>
      <c r="B20" s="17"/>
      <c r="C20" s="17"/>
      <c r="D20" s="17"/>
      <c r="E20" s="17"/>
      <c r="F20" s="17"/>
      <c r="G20" s="16" t="str">
        <f t="shared" si="1"/>
        <v/>
      </c>
    </row>
    <row r="21" spans="1:7" x14ac:dyDescent="0.55000000000000004">
      <c r="A21" s="17"/>
      <c r="B21" s="17"/>
      <c r="C21" s="17"/>
      <c r="D21" s="17"/>
      <c r="E21" s="17"/>
      <c r="F21" s="17"/>
      <c r="G21" s="16" t="str">
        <f t="shared" si="1"/>
        <v/>
      </c>
    </row>
    <row r="22" spans="1:7" x14ac:dyDescent="0.55000000000000004">
      <c r="A22" s="17"/>
      <c r="B22" s="17"/>
      <c r="C22" s="17"/>
      <c r="D22" s="17"/>
      <c r="E22" s="17"/>
      <c r="F22" s="17"/>
      <c r="G22" s="16" t="str">
        <f t="shared" si="1"/>
        <v/>
      </c>
    </row>
    <row r="23" spans="1:7" x14ac:dyDescent="0.55000000000000004">
      <c r="A23" s="18" t="s">
        <v>5</v>
      </c>
      <c r="B23" s="18"/>
      <c r="C23" s="19"/>
      <c r="D23" s="19"/>
      <c r="E23" s="19"/>
      <c r="F23" s="19"/>
      <c r="G23" s="16">
        <f>SUM(G16:G22)</f>
        <v>0</v>
      </c>
    </row>
    <row r="25" spans="1:7" x14ac:dyDescent="0.55000000000000004">
      <c r="A25" s="7" t="s">
        <v>7</v>
      </c>
    </row>
    <row r="26" spans="1:7" x14ac:dyDescent="0.55000000000000004">
      <c r="A26" s="17" t="s">
        <v>16</v>
      </c>
      <c r="B26" s="18" t="s">
        <v>11</v>
      </c>
      <c r="C26" s="18" t="s">
        <v>12</v>
      </c>
      <c r="D26" s="18" t="s">
        <v>28</v>
      </c>
      <c r="E26" s="18" t="s">
        <v>12</v>
      </c>
      <c r="F26" s="18" t="s">
        <v>17</v>
      </c>
      <c r="G26" s="18" t="s">
        <v>12</v>
      </c>
    </row>
    <row r="27" spans="1:7" x14ac:dyDescent="0.55000000000000004">
      <c r="A27" s="17" t="s">
        <v>17</v>
      </c>
      <c r="B27" s="16">
        <f>G12-G23</f>
        <v>0</v>
      </c>
      <c r="C27" s="18" t="s">
        <v>15</v>
      </c>
      <c r="D27" s="21">
        <f>สรุป!C2</f>
        <v>0</v>
      </c>
      <c r="E27" s="18" t="s">
        <v>14</v>
      </c>
      <c r="F27" s="16">
        <f>B27*D27</f>
        <v>0</v>
      </c>
      <c r="G27" s="18" t="s">
        <v>13</v>
      </c>
    </row>
    <row r="29" spans="1:7" x14ac:dyDescent="0.55000000000000004">
      <c r="A29" s="7" t="s">
        <v>8</v>
      </c>
    </row>
    <row r="30" spans="1:7" x14ac:dyDescent="0.55000000000000004">
      <c r="A30" s="22" t="s">
        <v>95</v>
      </c>
      <c r="B30" s="22" t="s">
        <v>89</v>
      </c>
      <c r="C30" s="22" t="s">
        <v>3</v>
      </c>
      <c r="D30" s="41" t="s">
        <v>23</v>
      </c>
      <c r="E30" s="41"/>
      <c r="F30" s="41"/>
      <c r="G30" s="18" t="s">
        <v>22</v>
      </c>
    </row>
    <row r="31" spans="1:7" x14ac:dyDescent="0.55000000000000004">
      <c r="A31" s="23"/>
      <c r="B31" s="23"/>
      <c r="C31" s="23"/>
      <c r="D31" s="18" t="s">
        <v>24</v>
      </c>
      <c r="E31" s="18" t="s">
        <v>20</v>
      </c>
      <c r="F31" s="18" t="s">
        <v>21</v>
      </c>
      <c r="G31" s="24" t="s">
        <v>160</v>
      </c>
    </row>
    <row r="32" spans="1:7" x14ac:dyDescent="0.55000000000000004">
      <c r="A32" s="15" t="s">
        <v>133</v>
      </c>
      <c r="B32" s="15">
        <v>30</v>
      </c>
      <c r="C32" s="15">
        <v>1</v>
      </c>
      <c r="D32" s="30">
        <v>0</v>
      </c>
      <c r="E32" s="30"/>
      <c r="F32" s="25">
        <f>D32+E32</f>
        <v>0</v>
      </c>
      <c r="G32" s="26">
        <f>C32*F32</f>
        <v>0</v>
      </c>
    </row>
    <row r="33" spans="1:7" x14ac:dyDescent="0.55000000000000004">
      <c r="A33" s="15" t="s">
        <v>134</v>
      </c>
      <c r="B33" s="15">
        <v>22</v>
      </c>
      <c r="C33" s="15">
        <v>1</v>
      </c>
      <c r="D33" s="30">
        <v>0</v>
      </c>
      <c r="E33" s="30">
        <v>0</v>
      </c>
      <c r="F33" s="25">
        <f t="shared" ref="F33:F38" si="2">D33+E33</f>
        <v>0</v>
      </c>
      <c r="G33" s="26">
        <f t="shared" ref="G33:G38" si="3">C33*F33</f>
        <v>0</v>
      </c>
    </row>
    <row r="34" spans="1:7" x14ac:dyDescent="0.55000000000000004">
      <c r="A34" s="17"/>
      <c r="B34" s="17"/>
      <c r="C34" s="17"/>
      <c r="D34" s="17"/>
      <c r="E34" s="17"/>
      <c r="F34" s="27">
        <f t="shared" si="2"/>
        <v>0</v>
      </c>
      <c r="G34" s="26">
        <f t="shared" si="3"/>
        <v>0</v>
      </c>
    </row>
    <row r="35" spans="1:7" x14ac:dyDescent="0.55000000000000004">
      <c r="A35" s="17"/>
      <c r="B35" s="17"/>
      <c r="C35" s="17"/>
      <c r="D35" s="17"/>
      <c r="E35" s="17"/>
      <c r="F35" s="27">
        <f t="shared" si="2"/>
        <v>0</v>
      </c>
      <c r="G35" s="26">
        <f t="shared" si="3"/>
        <v>0</v>
      </c>
    </row>
    <row r="36" spans="1:7" x14ac:dyDescent="0.55000000000000004">
      <c r="A36" s="17"/>
      <c r="B36" s="17"/>
      <c r="C36" s="17"/>
      <c r="D36" s="17"/>
      <c r="E36" s="17"/>
      <c r="F36" s="27">
        <f t="shared" si="2"/>
        <v>0</v>
      </c>
      <c r="G36" s="26">
        <f t="shared" si="3"/>
        <v>0</v>
      </c>
    </row>
    <row r="37" spans="1:7" x14ac:dyDescent="0.55000000000000004">
      <c r="A37" s="17"/>
      <c r="B37" s="17"/>
      <c r="C37" s="17"/>
      <c r="D37" s="17"/>
      <c r="E37" s="17"/>
      <c r="F37" s="27">
        <f t="shared" si="2"/>
        <v>0</v>
      </c>
      <c r="G37" s="26">
        <f t="shared" si="3"/>
        <v>0</v>
      </c>
    </row>
    <row r="38" spans="1:7" x14ac:dyDescent="0.55000000000000004">
      <c r="A38" s="17"/>
      <c r="B38" s="17"/>
      <c r="C38" s="17"/>
      <c r="D38" s="17"/>
      <c r="E38" s="17"/>
      <c r="F38" s="27">
        <f t="shared" si="2"/>
        <v>0</v>
      </c>
      <c r="G38" s="26">
        <f t="shared" si="3"/>
        <v>0</v>
      </c>
    </row>
    <row r="39" spans="1:7" x14ac:dyDescent="0.55000000000000004">
      <c r="A39" s="18" t="s">
        <v>26</v>
      </c>
      <c r="B39" s="19"/>
      <c r="C39" s="19"/>
      <c r="D39" s="19"/>
      <c r="E39" s="19"/>
      <c r="F39" s="19"/>
      <c r="G39" s="26">
        <f>SUM(G32:G38)</f>
        <v>0</v>
      </c>
    </row>
    <row r="40" spans="1:7" x14ac:dyDescent="0.55000000000000004">
      <c r="A40" s="18" t="s">
        <v>25</v>
      </c>
      <c r="B40" s="19"/>
      <c r="C40" s="19"/>
      <c r="D40" s="19"/>
      <c r="E40" s="19"/>
      <c r="F40" s="28" t="s">
        <v>27</v>
      </c>
      <c r="G40" s="26">
        <f>G39*0.2</f>
        <v>0</v>
      </c>
    </row>
    <row r="43" spans="1:7" x14ac:dyDescent="0.55000000000000004">
      <c r="B43" s="6" t="s">
        <v>36</v>
      </c>
    </row>
    <row r="44" spans="1:7" x14ac:dyDescent="0.55000000000000004">
      <c r="C44" s="6" t="s">
        <v>135</v>
      </c>
    </row>
    <row r="45" spans="1:7" x14ac:dyDescent="0.55000000000000004">
      <c r="C45" s="6" t="s">
        <v>138</v>
      </c>
    </row>
    <row r="46" spans="1:7" x14ac:dyDescent="0.55000000000000004">
      <c r="C46" s="6" t="s">
        <v>141</v>
      </c>
    </row>
  </sheetData>
  <mergeCells count="1">
    <mergeCell ref="D30:F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27" workbookViewId="0">
      <selection activeCell="G30" sqref="G30:G31"/>
    </sheetView>
  </sheetViews>
  <sheetFormatPr defaultColWidth="8.75" defaultRowHeight="24" x14ac:dyDescent="0.55000000000000004"/>
  <cols>
    <col min="1" max="2" width="19.875" style="6" customWidth="1"/>
    <col min="3" max="3" width="14.875" style="6" customWidth="1"/>
    <col min="4" max="4" width="19.875" style="6" customWidth="1"/>
    <col min="5" max="5" width="15" style="6" customWidth="1"/>
    <col min="6" max="6" width="19.875" style="6" customWidth="1"/>
    <col min="7" max="7" width="17.75" style="6" customWidth="1"/>
    <col min="8" max="8" width="21.5" style="6" customWidth="1"/>
    <col min="9" max="16384" width="8.75" style="6"/>
  </cols>
  <sheetData>
    <row r="1" spans="1:8" x14ac:dyDescent="0.55000000000000004">
      <c r="A1" s="6" t="s">
        <v>6</v>
      </c>
      <c r="B1" s="6" t="str">
        <f>สรุป!B1</f>
        <v>XXX</v>
      </c>
    </row>
    <row r="2" spans="1:8" x14ac:dyDescent="0.55000000000000004">
      <c r="A2" s="13" t="s">
        <v>0</v>
      </c>
      <c r="B2" s="6" t="s">
        <v>48</v>
      </c>
      <c r="F2" s="6" t="s">
        <v>18</v>
      </c>
      <c r="G2" s="6" t="s">
        <v>40</v>
      </c>
    </row>
    <row r="3" spans="1:8" x14ac:dyDescent="0.55000000000000004">
      <c r="A3" s="7" t="s">
        <v>41</v>
      </c>
    </row>
    <row r="4" spans="1:8" x14ac:dyDescent="0.55000000000000004">
      <c r="A4" s="14" t="s">
        <v>1</v>
      </c>
      <c r="B4" s="14" t="s">
        <v>46</v>
      </c>
      <c r="C4" s="14" t="s">
        <v>55</v>
      </c>
      <c r="D4" s="14" t="s">
        <v>45</v>
      </c>
      <c r="E4" s="14" t="s">
        <v>57</v>
      </c>
      <c r="F4" s="14" t="s">
        <v>50</v>
      </c>
      <c r="G4" s="14" t="s">
        <v>51</v>
      </c>
      <c r="H4" s="14" t="s">
        <v>38</v>
      </c>
    </row>
    <row r="5" spans="1:8" x14ac:dyDescent="0.55000000000000004">
      <c r="A5" s="15" t="s">
        <v>77</v>
      </c>
      <c r="B5" s="15" t="s">
        <v>52</v>
      </c>
      <c r="C5" s="15">
        <v>12000</v>
      </c>
      <c r="D5" s="15">
        <v>1</v>
      </c>
      <c r="E5" s="15">
        <v>10</v>
      </c>
      <c r="F5" s="31">
        <v>0.7</v>
      </c>
      <c r="G5" s="15">
        <v>4000</v>
      </c>
      <c r="H5" s="16">
        <f>IF(D5="","",C5*D5*F5*G5/(E5*1000))</f>
        <v>3360</v>
      </c>
    </row>
    <row r="6" spans="1:8" x14ac:dyDescent="0.55000000000000004">
      <c r="A6" s="17"/>
      <c r="B6" s="17"/>
      <c r="C6" s="17"/>
      <c r="D6" s="17"/>
      <c r="E6" s="17"/>
      <c r="F6" s="17"/>
      <c r="G6" s="17"/>
      <c r="H6" s="16" t="str">
        <f t="shared" ref="H6:H11" si="0">IF(D6="","",C6*D6*F6*G6/(E6*1000))</f>
        <v/>
      </c>
    </row>
    <row r="7" spans="1:8" x14ac:dyDescent="0.55000000000000004">
      <c r="A7" s="17"/>
      <c r="B7" s="17"/>
      <c r="C7" s="17"/>
      <c r="D7" s="17"/>
      <c r="E7" s="17"/>
      <c r="F7" s="17"/>
      <c r="G7" s="17"/>
      <c r="H7" s="16" t="str">
        <f t="shared" si="0"/>
        <v/>
      </c>
    </row>
    <row r="8" spans="1:8" x14ac:dyDescent="0.55000000000000004">
      <c r="A8" s="17"/>
      <c r="B8" s="17"/>
      <c r="C8" s="17"/>
      <c r="D8" s="17"/>
      <c r="E8" s="17"/>
      <c r="F8" s="17"/>
      <c r="G8" s="17"/>
      <c r="H8" s="16" t="str">
        <f t="shared" si="0"/>
        <v/>
      </c>
    </row>
    <row r="9" spans="1:8" x14ac:dyDescent="0.55000000000000004">
      <c r="A9" s="17"/>
      <c r="B9" s="17"/>
      <c r="C9" s="17"/>
      <c r="D9" s="17"/>
      <c r="E9" s="17"/>
      <c r="F9" s="17"/>
      <c r="G9" s="17"/>
      <c r="H9" s="16" t="str">
        <f t="shared" si="0"/>
        <v/>
      </c>
    </row>
    <row r="10" spans="1:8" x14ac:dyDescent="0.55000000000000004">
      <c r="A10" s="17"/>
      <c r="B10" s="17"/>
      <c r="C10" s="17"/>
      <c r="D10" s="17"/>
      <c r="E10" s="17"/>
      <c r="F10" s="17"/>
      <c r="G10" s="17"/>
      <c r="H10" s="16" t="str">
        <f t="shared" si="0"/>
        <v/>
      </c>
    </row>
    <row r="11" spans="1:8" x14ac:dyDescent="0.55000000000000004">
      <c r="A11" s="17"/>
      <c r="B11" s="17"/>
      <c r="C11" s="17"/>
      <c r="D11" s="17"/>
      <c r="E11" s="17"/>
      <c r="F11" s="17"/>
      <c r="G11" s="17"/>
      <c r="H11" s="16" t="str">
        <f t="shared" si="0"/>
        <v/>
      </c>
    </row>
    <row r="12" spans="1:8" x14ac:dyDescent="0.55000000000000004">
      <c r="A12" s="18" t="s">
        <v>5</v>
      </c>
      <c r="B12" s="18"/>
      <c r="C12" s="19"/>
      <c r="D12" s="20">
        <f>SUM(D5:D11)</f>
        <v>1</v>
      </c>
      <c r="E12" s="19"/>
      <c r="F12" s="19"/>
      <c r="G12" s="19"/>
      <c r="H12" s="16">
        <f>SUM(H5:H11)</f>
        <v>3360</v>
      </c>
    </row>
    <row r="14" spans="1:8" x14ac:dyDescent="0.55000000000000004">
      <c r="A14" s="7" t="s">
        <v>42</v>
      </c>
    </row>
    <row r="15" spans="1:8" x14ac:dyDescent="0.55000000000000004">
      <c r="A15" s="14" t="s">
        <v>1</v>
      </c>
      <c r="B15" s="14" t="s">
        <v>46</v>
      </c>
      <c r="C15" s="14" t="s">
        <v>55</v>
      </c>
      <c r="D15" s="14" t="s">
        <v>45</v>
      </c>
      <c r="E15" s="14" t="s">
        <v>56</v>
      </c>
      <c r="F15" s="14" t="s">
        <v>50</v>
      </c>
      <c r="G15" s="14" t="s">
        <v>51</v>
      </c>
      <c r="H15" s="14" t="s">
        <v>38</v>
      </c>
    </row>
    <row r="16" spans="1:8" x14ac:dyDescent="0.55000000000000004">
      <c r="A16" s="15" t="s">
        <v>77</v>
      </c>
      <c r="B16" s="15" t="s">
        <v>53</v>
      </c>
      <c r="C16" s="15">
        <v>12000</v>
      </c>
      <c r="D16" s="15">
        <v>1</v>
      </c>
      <c r="E16" s="15">
        <v>19</v>
      </c>
      <c r="F16" s="31">
        <v>0.7</v>
      </c>
      <c r="G16" s="15">
        <v>4000</v>
      </c>
      <c r="H16" s="16">
        <f>IF(D16="","",C16*D16*F16*G16/(E16*1000))</f>
        <v>1768.421052631579</v>
      </c>
    </row>
    <row r="17" spans="1:8" x14ac:dyDescent="0.55000000000000004">
      <c r="A17" s="17"/>
      <c r="B17" s="17"/>
      <c r="C17" s="17"/>
      <c r="D17" s="17"/>
      <c r="E17" s="17"/>
      <c r="F17" s="17"/>
      <c r="G17" s="17"/>
      <c r="H17" s="16" t="str">
        <f t="shared" ref="H17:H22" si="1">IF(D17="","",C17*D17*F17*G17/(E17*1000))</f>
        <v/>
      </c>
    </row>
    <row r="18" spans="1:8" x14ac:dyDescent="0.55000000000000004">
      <c r="A18" s="17"/>
      <c r="B18" s="17"/>
      <c r="C18" s="17"/>
      <c r="D18" s="17"/>
      <c r="E18" s="17"/>
      <c r="F18" s="17"/>
      <c r="G18" s="17"/>
      <c r="H18" s="16" t="str">
        <f t="shared" si="1"/>
        <v/>
      </c>
    </row>
    <row r="19" spans="1:8" x14ac:dyDescent="0.55000000000000004">
      <c r="A19" s="17"/>
      <c r="B19" s="17"/>
      <c r="C19" s="17"/>
      <c r="D19" s="17"/>
      <c r="E19" s="17"/>
      <c r="F19" s="17"/>
      <c r="G19" s="17"/>
      <c r="H19" s="16" t="str">
        <f t="shared" si="1"/>
        <v/>
      </c>
    </row>
    <row r="20" spans="1:8" x14ac:dyDescent="0.55000000000000004">
      <c r="A20" s="17"/>
      <c r="B20" s="17"/>
      <c r="C20" s="17"/>
      <c r="D20" s="17"/>
      <c r="E20" s="17"/>
      <c r="F20" s="17"/>
      <c r="G20" s="17"/>
      <c r="H20" s="16" t="str">
        <f t="shared" si="1"/>
        <v/>
      </c>
    </row>
    <row r="21" spans="1:8" x14ac:dyDescent="0.55000000000000004">
      <c r="A21" s="17"/>
      <c r="B21" s="17"/>
      <c r="C21" s="17"/>
      <c r="D21" s="17"/>
      <c r="E21" s="17"/>
      <c r="F21" s="17"/>
      <c r="G21" s="17"/>
      <c r="H21" s="16" t="str">
        <f t="shared" si="1"/>
        <v/>
      </c>
    </row>
    <row r="22" spans="1:8" x14ac:dyDescent="0.55000000000000004">
      <c r="A22" s="17"/>
      <c r="B22" s="17"/>
      <c r="C22" s="17"/>
      <c r="D22" s="17"/>
      <c r="E22" s="17"/>
      <c r="F22" s="17"/>
      <c r="G22" s="17"/>
      <c r="H22" s="16" t="str">
        <f t="shared" si="1"/>
        <v/>
      </c>
    </row>
    <row r="23" spans="1:8" x14ac:dyDescent="0.55000000000000004">
      <c r="A23" s="18" t="s">
        <v>5</v>
      </c>
      <c r="B23" s="18"/>
      <c r="C23" s="19"/>
      <c r="D23" s="20">
        <f>SUM(D16:D22)</f>
        <v>1</v>
      </c>
      <c r="E23" s="19"/>
      <c r="F23" s="19"/>
      <c r="G23" s="19"/>
      <c r="H23" s="16">
        <f>SUM(H16:H22)</f>
        <v>1768.421052631579</v>
      </c>
    </row>
    <row r="25" spans="1:8" x14ac:dyDescent="0.55000000000000004">
      <c r="A25" s="7" t="s">
        <v>7</v>
      </c>
    </row>
    <row r="26" spans="1:8" x14ac:dyDescent="0.55000000000000004">
      <c r="A26" s="17" t="s">
        <v>16</v>
      </c>
      <c r="B26" s="18" t="s">
        <v>11</v>
      </c>
      <c r="C26" s="18" t="s">
        <v>12</v>
      </c>
      <c r="D26" s="18" t="s">
        <v>28</v>
      </c>
      <c r="E26" s="18" t="s">
        <v>12</v>
      </c>
      <c r="F26" s="18" t="s">
        <v>17</v>
      </c>
      <c r="G26" s="18" t="s">
        <v>12</v>
      </c>
    </row>
    <row r="27" spans="1:8" x14ac:dyDescent="0.55000000000000004">
      <c r="A27" s="17" t="s">
        <v>17</v>
      </c>
      <c r="B27" s="32">
        <f>H12-H23</f>
        <v>1591.578947368421</v>
      </c>
      <c r="C27" s="18" t="s">
        <v>15</v>
      </c>
      <c r="D27" s="21">
        <f>สรุป!C2</f>
        <v>0</v>
      </c>
      <c r="E27" s="18" t="s">
        <v>14</v>
      </c>
      <c r="F27" s="32">
        <f>B27*D27</f>
        <v>0</v>
      </c>
      <c r="G27" s="18" t="s">
        <v>13</v>
      </c>
    </row>
    <row r="29" spans="1:8" x14ac:dyDescent="0.55000000000000004">
      <c r="A29" s="7" t="s">
        <v>8</v>
      </c>
    </row>
    <row r="30" spans="1:8" x14ac:dyDescent="0.55000000000000004">
      <c r="A30" s="22" t="s">
        <v>46</v>
      </c>
      <c r="B30" s="22" t="s">
        <v>54</v>
      </c>
      <c r="C30" s="22" t="s">
        <v>3</v>
      </c>
      <c r="D30" s="41" t="s">
        <v>23</v>
      </c>
      <c r="E30" s="41"/>
      <c r="F30" s="41"/>
      <c r="G30" s="34" t="s">
        <v>22</v>
      </c>
    </row>
    <row r="31" spans="1:8" x14ac:dyDescent="0.55000000000000004">
      <c r="A31" s="23"/>
      <c r="B31" s="23"/>
      <c r="C31" s="23"/>
      <c r="D31" s="18" t="s">
        <v>24</v>
      </c>
      <c r="E31" s="18" t="s">
        <v>20</v>
      </c>
      <c r="F31" s="18" t="s">
        <v>21</v>
      </c>
      <c r="G31" s="24" t="s">
        <v>160</v>
      </c>
    </row>
    <row r="32" spans="1:8" x14ac:dyDescent="0.55000000000000004">
      <c r="A32" s="15" t="s">
        <v>53</v>
      </c>
      <c r="B32" s="15">
        <v>12000</v>
      </c>
      <c r="C32" s="15">
        <v>1</v>
      </c>
      <c r="D32" s="15"/>
      <c r="E32" s="15">
        <v>0</v>
      </c>
      <c r="F32" s="25">
        <f>D32+E32</f>
        <v>0</v>
      </c>
      <c r="G32" s="26">
        <f>C32*F32</f>
        <v>0</v>
      </c>
    </row>
    <row r="33" spans="1:7" x14ac:dyDescent="0.55000000000000004">
      <c r="A33" s="17"/>
      <c r="B33" s="17"/>
      <c r="C33" s="17"/>
      <c r="D33" s="17"/>
      <c r="E33" s="17"/>
      <c r="F33" s="27">
        <f t="shared" ref="F33:F38" si="2">D33+E33</f>
        <v>0</v>
      </c>
      <c r="G33" s="26">
        <f t="shared" ref="G33:G38" si="3">C33*F33</f>
        <v>0</v>
      </c>
    </row>
    <row r="34" spans="1:7" x14ac:dyDescent="0.55000000000000004">
      <c r="A34" s="17"/>
      <c r="B34" s="17"/>
      <c r="C34" s="17"/>
      <c r="D34" s="17"/>
      <c r="E34" s="17"/>
      <c r="F34" s="27">
        <f t="shared" si="2"/>
        <v>0</v>
      </c>
      <c r="G34" s="26">
        <f t="shared" si="3"/>
        <v>0</v>
      </c>
    </row>
    <row r="35" spans="1:7" x14ac:dyDescent="0.55000000000000004">
      <c r="A35" s="17"/>
      <c r="B35" s="17"/>
      <c r="C35" s="17"/>
      <c r="D35" s="17"/>
      <c r="E35" s="17"/>
      <c r="F35" s="27">
        <f t="shared" si="2"/>
        <v>0</v>
      </c>
      <c r="G35" s="26">
        <f t="shared" si="3"/>
        <v>0</v>
      </c>
    </row>
    <row r="36" spans="1:7" x14ac:dyDescent="0.55000000000000004">
      <c r="A36" s="17"/>
      <c r="B36" s="17"/>
      <c r="C36" s="17"/>
      <c r="D36" s="17"/>
      <c r="E36" s="17"/>
      <c r="F36" s="27">
        <f t="shared" si="2"/>
        <v>0</v>
      </c>
      <c r="G36" s="26">
        <f t="shared" si="3"/>
        <v>0</v>
      </c>
    </row>
    <row r="37" spans="1:7" x14ac:dyDescent="0.55000000000000004">
      <c r="A37" s="17"/>
      <c r="B37" s="17"/>
      <c r="C37" s="17"/>
      <c r="D37" s="17"/>
      <c r="E37" s="17"/>
      <c r="F37" s="27">
        <f t="shared" si="2"/>
        <v>0</v>
      </c>
      <c r="G37" s="26">
        <f t="shared" si="3"/>
        <v>0</v>
      </c>
    </row>
    <row r="38" spans="1:7" x14ac:dyDescent="0.55000000000000004">
      <c r="A38" s="17"/>
      <c r="B38" s="17"/>
      <c r="C38" s="17"/>
      <c r="D38" s="17"/>
      <c r="E38" s="17"/>
      <c r="F38" s="27">
        <f t="shared" si="2"/>
        <v>0</v>
      </c>
      <c r="G38" s="26">
        <f t="shared" si="3"/>
        <v>0</v>
      </c>
    </row>
    <row r="39" spans="1:7" x14ac:dyDescent="0.55000000000000004">
      <c r="A39" s="18" t="s">
        <v>26</v>
      </c>
      <c r="B39" s="19"/>
      <c r="C39" s="19"/>
      <c r="D39" s="19"/>
      <c r="E39" s="19"/>
      <c r="F39" s="19"/>
      <c r="G39" s="26">
        <f>SUM(G32:G38)</f>
        <v>0</v>
      </c>
    </row>
    <row r="40" spans="1:7" x14ac:dyDescent="0.55000000000000004">
      <c r="A40" s="18" t="s">
        <v>25</v>
      </c>
      <c r="B40" s="19"/>
      <c r="C40" s="19"/>
      <c r="D40" s="19"/>
      <c r="E40" s="19"/>
      <c r="F40" s="28" t="s">
        <v>27</v>
      </c>
      <c r="G40" s="26">
        <f>G39*0.2</f>
        <v>0</v>
      </c>
    </row>
    <row r="43" spans="1:7" x14ac:dyDescent="0.55000000000000004">
      <c r="B43" s="6" t="s">
        <v>36</v>
      </c>
    </row>
    <row r="44" spans="1:7" x14ac:dyDescent="0.55000000000000004">
      <c r="C44" s="6" t="s">
        <v>74</v>
      </c>
    </row>
    <row r="45" spans="1:7" x14ac:dyDescent="0.55000000000000004">
      <c r="C45" s="6" t="s">
        <v>73</v>
      </c>
    </row>
    <row r="46" spans="1:7" x14ac:dyDescent="0.55000000000000004">
      <c r="C46" s="6" t="s">
        <v>146</v>
      </c>
    </row>
    <row r="47" spans="1:7" x14ac:dyDescent="0.55000000000000004">
      <c r="C47" s="6" t="s">
        <v>143</v>
      </c>
    </row>
    <row r="48" spans="1:7" x14ac:dyDescent="0.55000000000000004">
      <c r="C48" s="6" t="s">
        <v>144</v>
      </c>
    </row>
  </sheetData>
  <mergeCells count="1">
    <mergeCell ref="D30:F30"/>
  </mergeCells>
  <pageMargins left="0.7" right="0.7" top="0.75" bottom="0.75" header="0.3" footer="0.3"/>
  <ignoredErrors>
    <ignoredError sqref="F4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30" workbookViewId="0">
      <selection activeCell="G34" sqref="G34"/>
    </sheetView>
  </sheetViews>
  <sheetFormatPr defaultColWidth="8.75" defaultRowHeight="24" x14ac:dyDescent="0.55000000000000004"/>
  <cols>
    <col min="1" max="1" width="20.875" style="6" customWidth="1"/>
    <col min="2" max="2" width="19.125" style="6" customWidth="1"/>
    <col min="3" max="5" width="18.125" style="6" customWidth="1"/>
    <col min="6" max="6" width="20.25" style="6" customWidth="1"/>
    <col min="7" max="7" width="18.125" style="6" customWidth="1"/>
    <col min="8" max="8" width="21.875" style="6" customWidth="1"/>
    <col min="9" max="16384" width="8.75" style="6"/>
  </cols>
  <sheetData>
    <row r="1" spans="1:8" x14ac:dyDescent="0.55000000000000004">
      <c r="A1" s="6" t="s">
        <v>6</v>
      </c>
      <c r="B1" s="6" t="str">
        <f>สรุป!B1</f>
        <v>XXX</v>
      </c>
    </row>
    <row r="2" spans="1:8" x14ac:dyDescent="0.55000000000000004">
      <c r="A2" s="13" t="s">
        <v>0</v>
      </c>
      <c r="B2" s="6" t="s">
        <v>58</v>
      </c>
      <c r="F2" s="6" t="s">
        <v>18</v>
      </c>
      <c r="G2" s="6" t="s">
        <v>136</v>
      </c>
    </row>
    <row r="3" spans="1:8" x14ac:dyDescent="0.55000000000000004">
      <c r="A3" s="7" t="s">
        <v>66</v>
      </c>
    </row>
    <row r="4" spans="1:8" x14ac:dyDescent="0.55000000000000004">
      <c r="A4" s="14" t="s">
        <v>1</v>
      </c>
      <c r="B4" s="14" t="s">
        <v>59</v>
      </c>
      <c r="C4" s="14" t="s">
        <v>60</v>
      </c>
      <c r="D4" s="14" t="s">
        <v>45</v>
      </c>
      <c r="E4" s="14" t="s">
        <v>62</v>
      </c>
      <c r="F4" s="14" t="s">
        <v>63</v>
      </c>
      <c r="G4" s="14" t="s">
        <v>51</v>
      </c>
      <c r="H4" s="14" t="s">
        <v>38</v>
      </c>
    </row>
    <row r="5" spans="1:8" x14ac:dyDescent="0.55000000000000004">
      <c r="A5" s="15" t="s">
        <v>64</v>
      </c>
      <c r="B5" s="15" t="s">
        <v>61</v>
      </c>
      <c r="C5" s="15">
        <v>400</v>
      </c>
      <c r="D5" s="15">
        <v>1</v>
      </c>
      <c r="E5" s="15">
        <v>0.65</v>
      </c>
      <c r="F5" s="31">
        <v>90</v>
      </c>
      <c r="G5" s="15">
        <v>4000</v>
      </c>
      <c r="H5" s="16">
        <f>IF(D5="","",C5*D5*E5*F5*G5/(100))</f>
        <v>936000</v>
      </c>
    </row>
    <row r="6" spans="1:8" x14ac:dyDescent="0.55000000000000004">
      <c r="A6" s="17"/>
      <c r="B6" s="17"/>
      <c r="C6" s="17"/>
      <c r="D6" s="17"/>
      <c r="E6" s="17"/>
      <c r="F6" s="17"/>
      <c r="G6" s="17"/>
      <c r="H6" s="16" t="str">
        <f t="shared" ref="H6:H11" si="0">IF(D6="","",C6*D6*E6*F6*G6/(100))</f>
        <v/>
      </c>
    </row>
    <row r="7" spans="1:8" x14ac:dyDescent="0.55000000000000004">
      <c r="A7" s="17"/>
      <c r="B7" s="17"/>
      <c r="C7" s="17"/>
      <c r="D7" s="17"/>
      <c r="E7" s="17"/>
      <c r="F7" s="17"/>
      <c r="G7" s="17"/>
      <c r="H7" s="16" t="str">
        <f t="shared" si="0"/>
        <v/>
      </c>
    </row>
    <row r="8" spans="1:8" x14ac:dyDescent="0.55000000000000004">
      <c r="A8" s="17"/>
      <c r="B8" s="17"/>
      <c r="C8" s="17"/>
      <c r="D8" s="17"/>
      <c r="E8" s="17"/>
      <c r="F8" s="17"/>
      <c r="G8" s="17"/>
      <c r="H8" s="16" t="str">
        <f t="shared" si="0"/>
        <v/>
      </c>
    </row>
    <row r="9" spans="1:8" x14ac:dyDescent="0.55000000000000004">
      <c r="A9" s="17"/>
      <c r="B9" s="17"/>
      <c r="C9" s="17"/>
      <c r="D9" s="17"/>
      <c r="E9" s="17"/>
      <c r="F9" s="17"/>
      <c r="G9" s="17"/>
      <c r="H9" s="16" t="str">
        <f t="shared" si="0"/>
        <v/>
      </c>
    </row>
    <row r="10" spans="1:8" x14ac:dyDescent="0.55000000000000004">
      <c r="A10" s="17"/>
      <c r="B10" s="17"/>
      <c r="C10" s="17"/>
      <c r="D10" s="17"/>
      <c r="E10" s="17"/>
      <c r="F10" s="17"/>
      <c r="G10" s="17"/>
      <c r="H10" s="16" t="str">
        <f t="shared" si="0"/>
        <v/>
      </c>
    </row>
    <row r="11" spans="1:8" x14ac:dyDescent="0.55000000000000004">
      <c r="A11" s="17"/>
      <c r="B11" s="17"/>
      <c r="C11" s="17"/>
      <c r="D11" s="17"/>
      <c r="E11" s="17"/>
      <c r="F11" s="17"/>
      <c r="G11" s="17"/>
      <c r="H11" s="16" t="str">
        <f t="shared" si="0"/>
        <v/>
      </c>
    </row>
    <row r="12" spans="1:8" x14ac:dyDescent="0.55000000000000004">
      <c r="A12" s="18" t="s">
        <v>5</v>
      </c>
      <c r="B12" s="18"/>
      <c r="C12" s="19"/>
      <c r="D12" s="20">
        <f>SUM(D5:D11)</f>
        <v>1</v>
      </c>
      <c r="E12" s="19"/>
      <c r="F12" s="19"/>
      <c r="G12" s="19"/>
      <c r="H12" s="16">
        <f>SUM(H5:H11)</f>
        <v>936000</v>
      </c>
    </row>
    <row r="14" spans="1:8" x14ac:dyDescent="0.55000000000000004">
      <c r="A14" s="7" t="s">
        <v>67</v>
      </c>
    </row>
    <row r="15" spans="1:8" x14ac:dyDescent="0.55000000000000004">
      <c r="A15" s="14" t="s">
        <v>1</v>
      </c>
      <c r="B15" s="14" t="s">
        <v>59</v>
      </c>
      <c r="C15" s="14" t="s">
        <v>60</v>
      </c>
      <c r="D15" s="14" t="s">
        <v>45</v>
      </c>
      <c r="E15" s="14" t="s">
        <v>62</v>
      </c>
      <c r="F15" s="14" t="s">
        <v>63</v>
      </c>
      <c r="G15" s="14" t="s">
        <v>51</v>
      </c>
      <c r="H15" s="14" t="s">
        <v>38</v>
      </c>
    </row>
    <row r="16" spans="1:8" x14ac:dyDescent="0.55000000000000004">
      <c r="A16" s="15" t="s">
        <v>64</v>
      </c>
      <c r="B16" s="15" t="s">
        <v>150</v>
      </c>
      <c r="C16" s="15">
        <v>400</v>
      </c>
      <c r="D16" s="15">
        <v>1</v>
      </c>
      <c r="E16" s="15">
        <v>0.43</v>
      </c>
      <c r="F16" s="31">
        <v>90</v>
      </c>
      <c r="G16" s="15">
        <v>4000</v>
      </c>
      <c r="H16" s="16">
        <f>IF(D16="","",C16*D16*E16*F16*G16/(100))</f>
        <v>619200</v>
      </c>
    </row>
    <row r="17" spans="1:8" x14ac:dyDescent="0.55000000000000004">
      <c r="A17" s="17"/>
      <c r="B17" s="17"/>
      <c r="C17" s="17"/>
      <c r="D17" s="17"/>
      <c r="E17" s="17"/>
      <c r="F17" s="17"/>
      <c r="G17" s="17"/>
      <c r="H17" s="16" t="str">
        <f t="shared" ref="H17:H22" si="1">IF(D17="","",C17*D17*E17*F17*G17/(100))</f>
        <v/>
      </c>
    </row>
    <row r="18" spans="1:8" x14ac:dyDescent="0.55000000000000004">
      <c r="A18" s="17"/>
      <c r="B18" s="17"/>
      <c r="C18" s="17"/>
      <c r="D18" s="17"/>
      <c r="E18" s="17"/>
      <c r="F18" s="17"/>
      <c r="G18" s="17"/>
      <c r="H18" s="16" t="str">
        <f t="shared" si="1"/>
        <v/>
      </c>
    </row>
    <row r="19" spans="1:8" x14ac:dyDescent="0.55000000000000004">
      <c r="A19" s="17"/>
      <c r="B19" s="17"/>
      <c r="C19" s="17"/>
      <c r="D19" s="17"/>
      <c r="E19" s="17"/>
      <c r="F19" s="17"/>
      <c r="G19" s="17"/>
      <c r="H19" s="16" t="str">
        <f t="shared" si="1"/>
        <v/>
      </c>
    </row>
    <row r="20" spans="1:8" x14ac:dyDescent="0.55000000000000004">
      <c r="A20" s="17"/>
      <c r="B20" s="17"/>
      <c r="C20" s="17"/>
      <c r="D20" s="17"/>
      <c r="E20" s="17"/>
      <c r="F20" s="17"/>
      <c r="G20" s="17"/>
      <c r="H20" s="16" t="str">
        <f t="shared" si="1"/>
        <v/>
      </c>
    </row>
    <row r="21" spans="1:8" x14ac:dyDescent="0.55000000000000004">
      <c r="A21" s="17"/>
      <c r="B21" s="17"/>
      <c r="C21" s="17"/>
      <c r="D21" s="17"/>
      <c r="E21" s="17"/>
      <c r="F21" s="17"/>
      <c r="G21" s="17"/>
      <c r="H21" s="16" t="str">
        <f t="shared" si="1"/>
        <v/>
      </c>
    </row>
    <row r="22" spans="1:8" x14ac:dyDescent="0.55000000000000004">
      <c r="A22" s="17"/>
      <c r="B22" s="17"/>
      <c r="C22" s="17"/>
      <c r="D22" s="17"/>
      <c r="E22" s="17"/>
      <c r="F22" s="17"/>
      <c r="G22" s="17"/>
      <c r="H22" s="16" t="str">
        <f t="shared" si="1"/>
        <v/>
      </c>
    </row>
    <row r="23" spans="1:8" x14ac:dyDescent="0.55000000000000004">
      <c r="A23" s="18" t="s">
        <v>5</v>
      </c>
      <c r="B23" s="18"/>
      <c r="C23" s="19"/>
      <c r="D23" s="20"/>
      <c r="E23" s="19"/>
      <c r="F23" s="19"/>
      <c r="G23" s="19"/>
      <c r="H23" s="16">
        <f>SUM(H16:H22)</f>
        <v>619200</v>
      </c>
    </row>
    <row r="25" spans="1:8" x14ac:dyDescent="0.55000000000000004">
      <c r="A25" s="7" t="s">
        <v>7</v>
      </c>
    </row>
    <row r="26" spans="1:8" x14ac:dyDescent="0.55000000000000004">
      <c r="A26" s="17" t="s">
        <v>16</v>
      </c>
      <c r="B26" s="18" t="s">
        <v>11</v>
      </c>
      <c r="C26" s="18" t="s">
        <v>12</v>
      </c>
      <c r="D26" s="18" t="s">
        <v>28</v>
      </c>
      <c r="E26" s="18" t="s">
        <v>12</v>
      </c>
      <c r="F26" s="18" t="s">
        <v>17</v>
      </c>
      <c r="G26" s="18" t="s">
        <v>12</v>
      </c>
    </row>
    <row r="27" spans="1:8" x14ac:dyDescent="0.55000000000000004">
      <c r="A27" s="17" t="s">
        <v>17</v>
      </c>
      <c r="B27" s="32">
        <f>H12-H23</f>
        <v>316800</v>
      </c>
      <c r="C27" s="18" t="s">
        <v>15</v>
      </c>
      <c r="D27" s="21">
        <f>สรุป!C2</f>
        <v>0</v>
      </c>
      <c r="E27" s="18" t="s">
        <v>14</v>
      </c>
      <c r="F27" s="16">
        <f>B27*D27</f>
        <v>0</v>
      </c>
      <c r="G27" s="18" t="s">
        <v>13</v>
      </c>
    </row>
    <row r="29" spans="1:8" x14ac:dyDescent="0.55000000000000004">
      <c r="A29" s="7" t="s">
        <v>8</v>
      </c>
    </row>
    <row r="30" spans="1:8" x14ac:dyDescent="0.55000000000000004">
      <c r="A30" s="22" t="s">
        <v>59</v>
      </c>
      <c r="B30" s="22" t="s">
        <v>65</v>
      </c>
      <c r="C30" s="22" t="s">
        <v>3</v>
      </c>
      <c r="D30" s="41" t="s">
        <v>23</v>
      </c>
      <c r="E30" s="41"/>
      <c r="F30" s="41"/>
      <c r="G30" s="34" t="s">
        <v>22</v>
      </c>
    </row>
    <row r="31" spans="1:8" x14ac:dyDescent="0.55000000000000004">
      <c r="A31" s="23"/>
      <c r="B31" s="23"/>
      <c r="C31" s="23"/>
      <c r="D31" s="18" t="s">
        <v>24</v>
      </c>
      <c r="E31" s="18" t="s">
        <v>20</v>
      </c>
      <c r="F31" s="18" t="s">
        <v>21</v>
      </c>
      <c r="G31" s="24" t="s">
        <v>160</v>
      </c>
    </row>
    <row r="32" spans="1:8" x14ac:dyDescent="0.55000000000000004">
      <c r="A32" s="15" t="s">
        <v>150</v>
      </c>
      <c r="B32" s="15">
        <v>400</v>
      </c>
      <c r="C32" s="15">
        <v>1</v>
      </c>
      <c r="D32" s="30">
        <v>0</v>
      </c>
      <c r="E32" s="15">
        <v>0</v>
      </c>
      <c r="F32" s="25">
        <f>D32+E32</f>
        <v>0</v>
      </c>
      <c r="G32" s="26">
        <f>C32*F32</f>
        <v>0</v>
      </c>
    </row>
    <row r="33" spans="1:7" x14ac:dyDescent="0.55000000000000004">
      <c r="A33" s="17"/>
      <c r="B33" s="17"/>
      <c r="C33" s="17"/>
      <c r="D33" s="17"/>
      <c r="E33" s="17"/>
      <c r="F33" s="27">
        <f t="shared" ref="F33:F38" si="2">D33+E33</f>
        <v>0</v>
      </c>
      <c r="G33" s="26">
        <f t="shared" ref="G33:G38" si="3">C33*F33</f>
        <v>0</v>
      </c>
    </row>
    <row r="34" spans="1:7" x14ac:dyDescent="0.55000000000000004">
      <c r="A34" s="17"/>
      <c r="B34" s="17"/>
      <c r="C34" s="17"/>
      <c r="D34" s="17"/>
      <c r="E34" s="17"/>
      <c r="F34" s="27">
        <f t="shared" si="2"/>
        <v>0</v>
      </c>
      <c r="G34" s="26">
        <f t="shared" si="3"/>
        <v>0</v>
      </c>
    </row>
    <row r="35" spans="1:7" x14ac:dyDescent="0.55000000000000004">
      <c r="A35" s="17"/>
      <c r="B35" s="17"/>
      <c r="C35" s="17"/>
      <c r="D35" s="17"/>
      <c r="E35" s="17"/>
      <c r="F35" s="27">
        <f t="shared" si="2"/>
        <v>0</v>
      </c>
      <c r="G35" s="26">
        <f t="shared" si="3"/>
        <v>0</v>
      </c>
    </row>
    <row r="36" spans="1:7" x14ac:dyDescent="0.55000000000000004">
      <c r="A36" s="17"/>
      <c r="B36" s="17"/>
      <c r="C36" s="17"/>
      <c r="D36" s="17"/>
      <c r="E36" s="17"/>
      <c r="F36" s="27">
        <f t="shared" si="2"/>
        <v>0</v>
      </c>
      <c r="G36" s="26">
        <f t="shared" si="3"/>
        <v>0</v>
      </c>
    </row>
    <row r="37" spans="1:7" x14ac:dyDescent="0.55000000000000004">
      <c r="A37" s="17"/>
      <c r="B37" s="17"/>
      <c r="C37" s="17"/>
      <c r="D37" s="17"/>
      <c r="E37" s="17"/>
      <c r="F37" s="27">
        <f t="shared" si="2"/>
        <v>0</v>
      </c>
      <c r="G37" s="26">
        <f t="shared" si="3"/>
        <v>0</v>
      </c>
    </row>
    <row r="38" spans="1:7" x14ac:dyDescent="0.55000000000000004">
      <c r="A38" s="17"/>
      <c r="B38" s="17"/>
      <c r="C38" s="17"/>
      <c r="D38" s="17"/>
      <c r="E38" s="17"/>
      <c r="F38" s="27">
        <f t="shared" si="2"/>
        <v>0</v>
      </c>
      <c r="G38" s="26">
        <f t="shared" si="3"/>
        <v>0</v>
      </c>
    </row>
    <row r="39" spans="1:7" x14ac:dyDescent="0.55000000000000004">
      <c r="A39" s="18" t="s">
        <v>26</v>
      </c>
      <c r="B39" s="19"/>
      <c r="C39" s="19"/>
      <c r="D39" s="19"/>
      <c r="E39" s="19"/>
      <c r="F39" s="19"/>
      <c r="G39" s="26">
        <f>SUM(G32:G38)</f>
        <v>0</v>
      </c>
    </row>
    <row r="40" spans="1:7" x14ac:dyDescent="0.55000000000000004">
      <c r="A40" s="18" t="s">
        <v>25</v>
      </c>
      <c r="B40" s="19"/>
      <c r="C40" s="19"/>
      <c r="D40" s="19"/>
      <c r="E40" s="19"/>
      <c r="F40" s="28" t="s">
        <v>27</v>
      </c>
      <c r="G40" s="26">
        <f>G39*0.2</f>
        <v>0</v>
      </c>
    </row>
    <row r="43" spans="1:7" x14ac:dyDescent="0.55000000000000004">
      <c r="B43" s="6" t="s">
        <v>36</v>
      </c>
    </row>
    <row r="44" spans="1:7" x14ac:dyDescent="0.55000000000000004">
      <c r="C44" s="6" t="s">
        <v>75</v>
      </c>
    </row>
    <row r="45" spans="1:7" x14ac:dyDescent="0.55000000000000004">
      <c r="C45" s="6" t="s">
        <v>76</v>
      </c>
    </row>
    <row r="46" spans="1:7" x14ac:dyDescent="0.55000000000000004">
      <c r="C46" s="6" t="s">
        <v>145</v>
      </c>
    </row>
    <row r="47" spans="1:7" x14ac:dyDescent="0.55000000000000004">
      <c r="C47" s="6" t="s">
        <v>143</v>
      </c>
    </row>
    <row r="48" spans="1:7" x14ac:dyDescent="0.55000000000000004">
      <c r="C48" s="6" t="s">
        <v>149</v>
      </c>
    </row>
  </sheetData>
  <mergeCells count="1">
    <mergeCell ref="D30:F30"/>
  </mergeCells>
  <pageMargins left="0.7" right="0.7" top="0.75" bottom="0.75" header="0.3" footer="0.3"/>
  <ignoredErrors>
    <ignoredError sqref="F4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B30" workbookViewId="0">
      <selection activeCell="E42" sqref="E42"/>
    </sheetView>
  </sheetViews>
  <sheetFormatPr defaultColWidth="8.75" defaultRowHeight="24" x14ac:dyDescent="0.55000000000000004"/>
  <cols>
    <col min="1" max="1" width="21.875" style="6" customWidth="1"/>
    <col min="2" max="2" width="19.625" style="6" customWidth="1"/>
    <col min="3" max="7" width="18.125" style="6" customWidth="1"/>
    <col min="8" max="8" width="22.75" style="6" customWidth="1"/>
    <col min="9" max="16384" width="8.75" style="6"/>
  </cols>
  <sheetData>
    <row r="1" spans="1:8" x14ac:dyDescent="0.55000000000000004">
      <c r="A1" s="6" t="s">
        <v>6</v>
      </c>
      <c r="B1" s="6" t="str">
        <f>สรุป!B1</f>
        <v>XXX</v>
      </c>
    </row>
    <row r="2" spans="1:8" x14ac:dyDescent="0.55000000000000004">
      <c r="A2" s="13" t="s">
        <v>0</v>
      </c>
      <c r="B2" s="6" t="s">
        <v>79</v>
      </c>
      <c r="F2" s="6" t="s">
        <v>18</v>
      </c>
      <c r="G2" s="6" t="s">
        <v>78</v>
      </c>
    </row>
    <row r="3" spans="1:8" x14ac:dyDescent="0.55000000000000004">
      <c r="A3" s="7" t="s">
        <v>80</v>
      </c>
    </row>
    <row r="4" spans="1:8" x14ac:dyDescent="0.55000000000000004">
      <c r="A4" s="14" t="s">
        <v>1</v>
      </c>
      <c r="B4" s="14" t="s">
        <v>84</v>
      </c>
      <c r="C4" s="14" t="s">
        <v>83</v>
      </c>
      <c r="D4" s="14" t="s">
        <v>45</v>
      </c>
      <c r="E4" s="14" t="s">
        <v>85</v>
      </c>
      <c r="F4" s="14" t="s">
        <v>63</v>
      </c>
      <c r="G4" s="14" t="s">
        <v>51</v>
      </c>
      <c r="H4" s="14" t="s">
        <v>38</v>
      </c>
    </row>
    <row r="5" spans="1:8" x14ac:dyDescent="0.55000000000000004">
      <c r="A5" s="15" t="s">
        <v>82</v>
      </c>
      <c r="B5" s="15" t="s">
        <v>86</v>
      </c>
      <c r="C5" s="15">
        <v>30</v>
      </c>
      <c r="D5" s="15">
        <v>5</v>
      </c>
      <c r="E5" s="15">
        <v>82</v>
      </c>
      <c r="F5" s="29">
        <v>80</v>
      </c>
      <c r="G5" s="15">
        <v>4000</v>
      </c>
      <c r="H5" s="16">
        <f>IF(D5="","",C5*D5*F5*G5/(E5))</f>
        <v>585365.85365853657</v>
      </c>
    </row>
    <row r="6" spans="1:8" x14ac:dyDescent="0.55000000000000004">
      <c r="A6" s="17"/>
      <c r="B6" s="17"/>
      <c r="C6" s="17"/>
      <c r="D6" s="17"/>
      <c r="E6" s="17"/>
      <c r="F6" s="17"/>
      <c r="G6" s="17"/>
      <c r="H6" s="16" t="str">
        <f t="shared" ref="H6:H11" si="0">IF(D6="","",C6*D6*F6*G6/(E6))</f>
        <v/>
      </c>
    </row>
    <row r="7" spans="1:8" x14ac:dyDescent="0.55000000000000004">
      <c r="A7" s="17"/>
      <c r="B7" s="17"/>
      <c r="C7" s="17"/>
      <c r="D7" s="17"/>
      <c r="E7" s="17"/>
      <c r="F7" s="17"/>
      <c r="G7" s="17"/>
      <c r="H7" s="16" t="str">
        <f t="shared" si="0"/>
        <v/>
      </c>
    </row>
    <row r="8" spans="1:8" x14ac:dyDescent="0.55000000000000004">
      <c r="A8" s="17"/>
      <c r="B8" s="17"/>
      <c r="C8" s="17"/>
      <c r="D8" s="17"/>
      <c r="E8" s="17"/>
      <c r="F8" s="17"/>
      <c r="G8" s="17"/>
      <c r="H8" s="16" t="str">
        <f t="shared" si="0"/>
        <v/>
      </c>
    </row>
    <row r="9" spans="1:8" x14ac:dyDescent="0.55000000000000004">
      <c r="A9" s="17"/>
      <c r="B9" s="17"/>
      <c r="C9" s="17"/>
      <c r="D9" s="17"/>
      <c r="E9" s="17"/>
      <c r="F9" s="17"/>
      <c r="G9" s="17"/>
      <c r="H9" s="16" t="str">
        <f t="shared" si="0"/>
        <v/>
      </c>
    </row>
    <row r="10" spans="1:8" x14ac:dyDescent="0.55000000000000004">
      <c r="A10" s="17"/>
      <c r="B10" s="17"/>
      <c r="C10" s="17"/>
      <c r="D10" s="17"/>
      <c r="E10" s="17"/>
      <c r="F10" s="17"/>
      <c r="G10" s="17"/>
      <c r="H10" s="16" t="str">
        <f t="shared" si="0"/>
        <v/>
      </c>
    </row>
    <row r="11" spans="1:8" x14ac:dyDescent="0.55000000000000004">
      <c r="A11" s="17"/>
      <c r="B11" s="17"/>
      <c r="C11" s="17"/>
      <c r="D11" s="17"/>
      <c r="E11" s="17"/>
      <c r="F11" s="17"/>
      <c r="G11" s="17"/>
      <c r="H11" s="16" t="str">
        <f t="shared" si="0"/>
        <v/>
      </c>
    </row>
    <row r="12" spans="1:8" x14ac:dyDescent="0.55000000000000004">
      <c r="A12" s="18" t="s">
        <v>5</v>
      </c>
      <c r="B12" s="18"/>
      <c r="C12" s="19"/>
      <c r="D12" s="20">
        <f>SUM(D5:D11)</f>
        <v>5</v>
      </c>
      <c r="E12" s="19"/>
      <c r="F12" s="19"/>
      <c r="G12" s="19"/>
      <c r="H12" s="16">
        <f>SUM(H5:H11)</f>
        <v>585365.85365853657</v>
      </c>
    </row>
    <row r="14" spans="1:8" x14ac:dyDescent="0.55000000000000004">
      <c r="A14" s="7" t="s">
        <v>81</v>
      </c>
    </row>
    <row r="15" spans="1:8" x14ac:dyDescent="0.55000000000000004">
      <c r="A15" s="14" t="s">
        <v>1</v>
      </c>
      <c r="B15" s="14" t="s">
        <v>112</v>
      </c>
      <c r="C15" s="14" t="s">
        <v>83</v>
      </c>
      <c r="D15" s="14" t="s">
        <v>45</v>
      </c>
      <c r="E15" s="14" t="s">
        <v>85</v>
      </c>
      <c r="F15" s="14" t="s">
        <v>63</v>
      </c>
      <c r="G15" s="14" t="s">
        <v>51</v>
      </c>
      <c r="H15" s="14" t="s">
        <v>38</v>
      </c>
    </row>
    <row r="16" spans="1:8" x14ac:dyDescent="0.55000000000000004">
      <c r="A16" s="15" t="s">
        <v>82</v>
      </c>
      <c r="B16" s="15" t="s">
        <v>86</v>
      </c>
      <c r="C16" s="15">
        <v>30</v>
      </c>
      <c r="D16" s="15">
        <v>5</v>
      </c>
      <c r="E16" s="15">
        <v>93</v>
      </c>
      <c r="F16" s="29">
        <v>80</v>
      </c>
      <c r="G16" s="15">
        <v>4000</v>
      </c>
      <c r="H16" s="16">
        <f>IF(D16="","",C16*D16*F16*G16/(E16))</f>
        <v>516129.03225806454</v>
      </c>
    </row>
    <row r="17" spans="1:8" x14ac:dyDescent="0.55000000000000004">
      <c r="A17" s="17"/>
      <c r="B17" s="17"/>
      <c r="C17" s="17"/>
      <c r="D17" s="17"/>
      <c r="E17" s="17"/>
      <c r="F17" s="17"/>
      <c r="G17" s="17"/>
      <c r="H17" s="16" t="str">
        <f t="shared" ref="H17:H22" si="1">IF(D17="","",C17*D17*F17*G17/(E17))</f>
        <v/>
      </c>
    </row>
    <row r="18" spans="1:8" x14ac:dyDescent="0.55000000000000004">
      <c r="A18" s="17"/>
      <c r="B18" s="17"/>
      <c r="C18" s="17"/>
      <c r="D18" s="17"/>
      <c r="E18" s="17"/>
      <c r="F18" s="17"/>
      <c r="G18" s="17"/>
      <c r="H18" s="16" t="str">
        <f t="shared" si="1"/>
        <v/>
      </c>
    </row>
    <row r="19" spans="1:8" x14ac:dyDescent="0.55000000000000004">
      <c r="A19" s="17"/>
      <c r="B19" s="17"/>
      <c r="C19" s="17"/>
      <c r="D19" s="17"/>
      <c r="E19" s="17"/>
      <c r="F19" s="17"/>
      <c r="G19" s="17"/>
      <c r="H19" s="16" t="str">
        <f t="shared" si="1"/>
        <v/>
      </c>
    </row>
    <row r="20" spans="1:8" x14ac:dyDescent="0.55000000000000004">
      <c r="A20" s="17"/>
      <c r="B20" s="17"/>
      <c r="C20" s="17"/>
      <c r="D20" s="17"/>
      <c r="E20" s="17"/>
      <c r="F20" s="17"/>
      <c r="G20" s="17"/>
      <c r="H20" s="16" t="str">
        <f t="shared" si="1"/>
        <v/>
      </c>
    </row>
    <row r="21" spans="1:8" x14ac:dyDescent="0.55000000000000004">
      <c r="A21" s="17"/>
      <c r="B21" s="17"/>
      <c r="C21" s="17"/>
      <c r="D21" s="17"/>
      <c r="E21" s="17"/>
      <c r="F21" s="17"/>
      <c r="G21" s="17"/>
      <c r="H21" s="16" t="str">
        <f t="shared" si="1"/>
        <v/>
      </c>
    </row>
    <row r="22" spans="1:8" x14ac:dyDescent="0.55000000000000004">
      <c r="A22" s="17"/>
      <c r="B22" s="17"/>
      <c r="C22" s="17"/>
      <c r="D22" s="17"/>
      <c r="E22" s="17"/>
      <c r="F22" s="17"/>
      <c r="G22" s="17"/>
      <c r="H22" s="16" t="str">
        <f t="shared" si="1"/>
        <v/>
      </c>
    </row>
    <row r="23" spans="1:8" x14ac:dyDescent="0.55000000000000004">
      <c r="A23" s="18" t="s">
        <v>5</v>
      </c>
      <c r="B23" s="18"/>
      <c r="C23" s="19"/>
      <c r="D23" s="20">
        <f>SUM(D16:D22)</f>
        <v>5</v>
      </c>
      <c r="E23" s="19"/>
      <c r="F23" s="19"/>
      <c r="G23" s="19"/>
      <c r="H23" s="16">
        <f>SUM(H16:H22)</f>
        <v>516129.03225806454</v>
      </c>
    </row>
    <row r="25" spans="1:8" x14ac:dyDescent="0.55000000000000004">
      <c r="A25" s="7" t="s">
        <v>7</v>
      </c>
    </row>
    <row r="26" spans="1:8" x14ac:dyDescent="0.55000000000000004">
      <c r="A26" s="17" t="s">
        <v>16</v>
      </c>
      <c r="B26" s="18" t="s">
        <v>11</v>
      </c>
      <c r="C26" s="18" t="s">
        <v>12</v>
      </c>
      <c r="D26" s="18" t="s">
        <v>28</v>
      </c>
      <c r="E26" s="18" t="s">
        <v>12</v>
      </c>
      <c r="F26" s="18" t="s">
        <v>17</v>
      </c>
      <c r="G26" s="18" t="s">
        <v>12</v>
      </c>
    </row>
    <row r="27" spans="1:8" x14ac:dyDescent="0.55000000000000004">
      <c r="A27" s="17" t="s">
        <v>17</v>
      </c>
      <c r="B27" s="16">
        <f>H12-H23</f>
        <v>69236.821400472021</v>
      </c>
      <c r="C27" s="18" t="s">
        <v>15</v>
      </c>
      <c r="D27" s="21">
        <f>สรุป!C2</f>
        <v>0</v>
      </c>
      <c r="E27" s="18" t="s">
        <v>14</v>
      </c>
      <c r="F27" s="16">
        <f>B27*D27</f>
        <v>0</v>
      </c>
      <c r="G27" s="18" t="s">
        <v>13</v>
      </c>
    </row>
    <row r="29" spans="1:8" x14ac:dyDescent="0.55000000000000004">
      <c r="A29" s="7" t="s">
        <v>8</v>
      </c>
    </row>
    <row r="30" spans="1:8" x14ac:dyDescent="0.55000000000000004">
      <c r="A30" s="22" t="s">
        <v>87</v>
      </c>
      <c r="B30" s="22" t="s">
        <v>89</v>
      </c>
      <c r="C30" s="22" t="s">
        <v>3</v>
      </c>
      <c r="D30" s="41" t="s">
        <v>23</v>
      </c>
      <c r="E30" s="41"/>
      <c r="F30" s="41"/>
      <c r="G30" s="34" t="s">
        <v>22</v>
      </c>
    </row>
    <row r="31" spans="1:8" x14ac:dyDescent="0.55000000000000004">
      <c r="A31" s="23"/>
      <c r="B31" s="23"/>
      <c r="C31" s="23"/>
      <c r="D31" s="18" t="s">
        <v>24</v>
      </c>
      <c r="E31" s="18" t="s">
        <v>20</v>
      </c>
      <c r="F31" s="18" t="s">
        <v>21</v>
      </c>
      <c r="G31" s="24" t="s">
        <v>160</v>
      </c>
    </row>
    <row r="32" spans="1:8" x14ac:dyDescent="0.55000000000000004">
      <c r="A32" s="15" t="s">
        <v>88</v>
      </c>
      <c r="B32" s="15">
        <v>30</v>
      </c>
      <c r="C32" s="15">
        <v>5</v>
      </c>
      <c r="D32" s="30">
        <v>0</v>
      </c>
      <c r="E32" s="30">
        <v>0</v>
      </c>
      <c r="F32" s="25">
        <f>D32+E32</f>
        <v>0</v>
      </c>
      <c r="G32" s="26">
        <f>C32*F32</f>
        <v>0</v>
      </c>
    </row>
    <row r="33" spans="1:7" x14ac:dyDescent="0.55000000000000004">
      <c r="A33" s="17"/>
      <c r="B33" s="17"/>
      <c r="C33" s="17"/>
      <c r="D33" s="17"/>
      <c r="E33" s="17"/>
      <c r="F33" s="27">
        <f t="shared" ref="F33:F38" si="2">D33+E33</f>
        <v>0</v>
      </c>
      <c r="G33" s="26">
        <f t="shared" ref="G33:G38" si="3">C33*F33</f>
        <v>0</v>
      </c>
    </row>
    <row r="34" spans="1:7" x14ac:dyDescent="0.55000000000000004">
      <c r="A34" s="17"/>
      <c r="B34" s="17"/>
      <c r="C34" s="17"/>
      <c r="D34" s="17"/>
      <c r="E34" s="17"/>
      <c r="F34" s="27">
        <f t="shared" si="2"/>
        <v>0</v>
      </c>
      <c r="G34" s="26">
        <f t="shared" si="3"/>
        <v>0</v>
      </c>
    </row>
    <row r="35" spans="1:7" x14ac:dyDescent="0.55000000000000004">
      <c r="A35" s="17"/>
      <c r="B35" s="17"/>
      <c r="C35" s="17"/>
      <c r="D35" s="17"/>
      <c r="E35" s="17"/>
      <c r="F35" s="27">
        <f t="shared" si="2"/>
        <v>0</v>
      </c>
      <c r="G35" s="26">
        <f t="shared" si="3"/>
        <v>0</v>
      </c>
    </row>
    <row r="36" spans="1:7" x14ac:dyDescent="0.55000000000000004">
      <c r="A36" s="17"/>
      <c r="B36" s="17"/>
      <c r="C36" s="17"/>
      <c r="D36" s="17"/>
      <c r="E36" s="17"/>
      <c r="F36" s="27">
        <f t="shared" si="2"/>
        <v>0</v>
      </c>
      <c r="G36" s="26">
        <f t="shared" si="3"/>
        <v>0</v>
      </c>
    </row>
    <row r="37" spans="1:7" x14ac:dyDescent="0.55000000000000004">
      <c r="A37" s="17"/>
      <c r="B37" s="17"/>
      <c r="C37" s="17"/>
      <c r="D37" s="17"/>
      <c r="E37" s="17"/>
      <c r="F37" s="27">
        <f t="shared" si="2"/>
        <v>0</v>
      </c>
      <c r="G37" s="26">
        <f t="shared" si="3"/>
        <v>0</v>
      </c>
    </row>
    <row r="38" spans="1:7" x14ac:dyDescent="0.55000000000000004">
      <c r="A38" s="17"/>
      <c r="B38" s="17"/>
      <c r="C38" s="17"/>
      <c r="D38" s="17"/>
      <c r="E38" s="17"/>
      <c r="F38" s="27">
        <f t="shared" si="2"/>
        <v>0</v>
      </c>
      <c r="G38" s="26">
        <f t="shared" si="3"/>
        <v>0</v>
      </c>
    </row>
    <row r="39" spans="1:7" x14ac:dyDescent="0.55000000000000004">
      <c r="A39" s="18" t="s">
        <v>26</v>
      </c>
      <c r="B39" s="19"/>
      <c r="C39" s="19"/>
      <c r="D39" s="19"/>
      <c r="E39" s="19"/>
      <c r="F39" s="19"/>
      <c r="G39" s="26">
        <f>SUM(G32:G38)</f>
        <v>0</v>
      </c>
    </row>
    <row r="40" spans="1:7" x14ac:dyDescent="0.55000000000000004">
      <c r="A40" s="18" t="s">
        <v>25</v>
      </c>
      <c r="B40" s="19"/>
      <c r="C40" s="19"/>
      <c r="D40" s="19"/>
      <c r="E40" s="19"/>
      <c r="F40" s="28" t="s">
        <v>27</v>
      </c>
      <c r="G40" s="26">
        <f>G39*0.2</f>
        <v>0</v>
      </c>
    </row>
    <row r="43" spans="1:7" x14ac:dyDescent="0.55000000000000004">
      <c r="B43" s="6" t="s">
        <v>36</v>
      </c>
    </row>
    <row r="44" spans="1:7" x14ac:dyDescent="0.55000000000000004">
      <c r="C44" s="6" t="s">
        <v>90</v>
      </c>
    </row>
    <row r="45" spans="1:7" x14ac:dyDescent="0.55000000000000004">
      <c r="C45" s="6" t="s">
        <v>91</v>
      </c>
    </row>
    <row r="46" spans="1:7" x14ac:dyDescent="0.55000000000000004">
      <c r="C46" s="6" t="s">
        <v>147</v>
      </c>
    </row>
    <row r="47" spans="1:7" x14ac:dyDescent="0.55000000000000004">
      <c r="C47" s="6" t="s">
        <v>143</v>
      </c>
    </row>
    <row r="48" spans="1:7" x14ac:dyDescent="0.55000000000000004">
      <c r="C48" s="6" t="s">
        <v>151</v>
      </c>
    </row>
  </sheetData>
  <mergeCells count="1">
    <mergeCell ref="D30:F30"/>
  </mergeCells>
  <pageMargins left="0.7" right="0.7" top="0.75" bottom="0.75" header="0.3" footer="0.3"/>
  <ignoredErrors>
    <ignoredError sqref="F4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28" workbookViewId="0">
      <selection activeCell="F43" sqref="F43"/>
    </sheetView>
  </sheetViews>
  <sheetFormatPr defaultColWidth="8.75" defaultRowHeight="24" x14ac:dyDescent="0.55000000000000004"/>
  <cols>
    <col min="1" max="1" width="18.125" style="6" customWidth="1"/>
    <col min="2" max="2" width="20.75" style="6" customWidth="1"/>
    <col min="3" max="3" width="20.5" style="6" customWidth="1"/>
    <col min="4" max="8" width="18.125" style="6" customWidth="1"/>
    <col min="9" max="16384" width="8.75" style="6"/>
  </cols>
  <sheetData>
    <row r="1" spans="1:8" x14ac:dyDescent="0.55000000000000004">
      <c r="A1" s="6" t="s">
        <v>6</v>
      </c>
      <c r="B1" s="6" t="str">
        <f>สรุป!B1</f>
        <v>XXX</v>
      </c>
    </row>
    <row r="2" spans="1:8" x14ac:dyDescent="0.55000000000000004">
      <c r="A2" s="13" t="s">
        <v>0</v>
      </c>
      <c r="B2" s="6" t="s">
        <v>92</v>
      </c>
      <c r="F2" s="6" t="s">
        <v>18</v>
      </c>
      <c r="G2" s="6" t="s">
        <v>137</v>
      </c>
    </row>
    <row r="3" spans="1:8" x14ac:dyDescent="0.55000000000000004">
      <c r="A3" s="7" t="s">
        <v>93</v>
      </c>
    </row>
    <row r="4" spans="1:8" x14ac:dyDescent="0.55000000000000004">
      <c r="A4" s="14" t="s">
        <v>1</v>
      </c>
      <c r="B4" s="14" t="s">
        <v>9</v>
      </c>
      <c r="C4" s="14" t="s">
        <v>83</v>
      </c>
      <c r="D4" s="14" t="s">
        <v>45</v>
      </c>
      <c r="E4" s="14" t="s">
        <v>85</v>
      </c>
      <c r="F4" s="14" t="s">
        <v>63</v>
      </c>
      <c r="G4" s="14" t="s">
        <v>51</v>
      </c>
      <c r="H4" s="14" t="s">
        <v>38</v>
      </c>
    </row>
    <row r="5" spans="1:8" x14ac:dyDescent="0.55000000000000004">
      <c r="A5" s="15" t="s">
        <v>82</v>
      </c>
      <c r="B5" s="15" t="s">
        <v>98</v>
      </c>
      <c r="C5" s="15">
        <v>30</v>
      </c>
      <c r="D5" s="15">
        <v>3</v>
      </c>
      <c r="E5" s="15">
        <v>100</v>
      </c>
      <c r="F5" s="29">
        <v>80</v>
      </c>
      <c r="G5" s="15">
        <v>4000</v>
      </c>
      <c r="H5" s="16">
        <f>IF(D5="","",C5*D5*F5*G5/(E5))</f>
        <v>288000</v>
      </c>
    </row>
    <row r="6" spans="1:8" x14ac:dyDescent="0.55000000000000004">
      <c r="A6" s="17"/>
      <c r="B6" s="17"/>
      <c r="C6" s="17"/>
      <c r="D6" s="17"/>
      <c r="E6" s="17"/>
      <c r="F6" s="17"/>
      <c r="G6" s="17"/>
      <c r="H6" s="16" t="str">
        <f t="shared" ref="H6:H11" si="0">IF(D6="","",C6*D6*F6*G6/(E6))</f>
        <v/>
      </c>
    </row>
    <row r="7" spans="1:8" x14ac:dyDescent="0.55000000000000004">
      <c r="A7" s="17"/>
      <c r="B7" s="17"/>
      <c r="C7" s="17"/>
      <c r="D7" s="17"/>
      <c r="E7" s="17"/>
      <c r="F7" s="17"/>
      <c r="G7" s="17"/>
      <c r="H7" s="16" t="str">
        <f t="shared" si="0"/>
        <v/>
      </c>
    </row>
    <row r="8" spans="1:8" x14ac:dyDescent="0.55000000000000004">
      <c r="A8" s="17"/>
      <c r="B8" s="17"/>
      <c r="C8" s="17"/>
      <c r="D8" s="17"/>
      <c r="E8" s="17"/>
      <c r="F8" s="17"/>
      <c r="G8" s="17"/>
      <c r="H8" s="16" t="str">
        <f t="shared" si="0"/>
        <v/>
      </c>
    </row>
    <row r="9" spans="1:8" x14ac:dyDescent="0.55000000000000004">
      <c r="A9" s="17"/>
      <c r="B9" s="17"/>
      <c r="C9" s="17"/>
      <c r="D9" s="17"/>
      <c r="E9" s="17"/>
      <c r="F9" s="17"/>
      <c r="G9" s="17"/>
      <c r="H9" s="16" t="str">
        <f t="shared" si="0"/>
        <v/>
      </c>
    </row>
    <row r="10" spans="1:8" x14ac:dyDescent="0.55000000000000004">
      <c r="A10" s="17"/>
      <c r="B10" s="17"/>
      <c r="C10" s="17"/>
      <c r="D10" s="17"/>
      <c r="E10" s="17"/>
      <c r="F10" s="17"/>
      <c r="G10" s="17"/>
      <c r="H10" s="16" t="str">
        <f t="shared" si="0"/>
        <v/>
      </c>
    </row>
    <row r="11" spans="1:8" x14ac:dyDescent="0.55000000000000004">
      <c r="A11" s="17"/>
      <c r="B11" s="17"/>
      <c r="C11" s="17"/>
      <c r="D11" s="17"/>
      <c r="E11" s="17"/>
      <c r="F11" s="17"/>
      <c r="G11" s="17"/>
      <c r="H11" s="16" t="str">
        <f t="shared" si="0"/>
        <v/>
      </c>
    </row>
    <row r="12" spans="1:8" x14ac:dyDescent="0.55000000000000004">
      <c r="A12" s="18" t="s">
        <v>5</v>
      </c>
      <c r="B12" s="18"/>
      <c r="C12" s="19"/>
      <c r="D12" s="20">
        <f>SUM(D5:D11)</f>
        <v>3</v>
      </c>
      <c r="E12" s="19"/>
      <c r="F12" s="19"/>
      <c r="G12" s="19"/>
      <c r="H12" s="16">
        <f>SUM(H5:H11)</f>
        <v>288000</v>
      </c>
    </row>
    <row r="14" spans="1:8" x14ac:dyDescent="0.55000000000000004">
      <c r="A14" s="7" t="s">
        <v>94</v>
      </c>
    </row>
    <row r="15" spans="1:8" x14ac:dyDescent="0.55000000000000004">
      <c r="A15" s="14" t="s">
        <v>1</v>
      </c>
      <c r="B15" s="14" t="s">
        <v>97</v>
      </c>
      <c r="C15" s="14" t="s">
        <v>100</v>
      </c>
      <c r="D15" s="14" t="s">
        <v>45</v>
      </c>
      <c r="E15" s="14" t="s">
        <v>99</v>
      </c>
      <c r="F15" s="14" t="s">
        <v>63</v>
      </c>
      <c r="G15" s="14" t="s">
        <v>51</v>
      </c>
      <c r="H15" s="14" t="s">
        <v>38</v>
      </c>
    </row>
    <row r="16" spans="1:8" x14ac:dyDescent="0.55000000000000004">
      <c r="A16" s="15" t="s">
        <v>82</v>
      </c>
      <c r="B16" s="15" t="s">
        <v>130</v>
      </c>
      <c r="C16" s="15">
        <v>45</v>
      </c>
      <c r="D16" s="15">
        <v>2</v>
      </c>
      <c r="E16" s="15">
        <v>4</v>
      </c>
      <c r="F16" s="29">
        <v>80</v>
      </c>
      <c r="G16" s="15">
        <v>4000</v>
      </c>
      <c r="H16" s="16">
        <f>IF(D16="","",C16*D16*F16*G16/(E16*100))</f>
        <v>72000</v>
      </c>
    </row>
    <row r="17" spans="1:8" x14ac:dyDescent="0.55000000000000004">
      <c r="A17" s="17"/>
      <c r="B17" s="17"/>
      <c r="C17" s="17"/>
      <c r="D17" s="17"/>
      <c r="E17" s="17"/>
      <c r="F17" s="17"/>
      <c r="G17" s="17"/>
      <c r="H17" s="16" t="str">
        <f t="shared" ref="H17:H22" si="1">IF(D17="","",C17*D17*F17*G17/(E17*100))</f>
        <v/>
      </c>
    </row>
    <row r="18" spans="1:8" x14ac:dyDescent="0.55000000000000004">
      <c r="A18" s="17"/>
      <c r="B18" s="17"/>
      <c r="C18" s="17"/>
      <c r="D18" s="17"/>
      <c r="E18" s="17"/>
      <c r="F18" s="17"/>
      <c r="G18" s="17"/>
      <c r="H18" s="16" t="str">
        <f t="shared" si="1"/>
        <v/>
      </c>
    </row>
    <row r="19" spans="1:8" x14ac:dyDescent="0.55000000000000004">
      <c r="A19" s="17"/>
      <c r="B19" s="17"/>
      <c r="C19" s="17"/>
      <c r="D19" s="17"/>
      <c r="E19" s="17"/>
      <c r="F19" s="17"/>
      <c r="G19" s="17"/>
      <c r="H19" s="16" t="str">
        <f t="shared" si="1"/>
        <v/>
      </c>
    </row>
    <row r="20" spans="1:8" x14ac:dyDescent="0.55000000000000004">
      <c r="A20" s="17"/>
      <c r="B20" s="17"/>
      <c r="C20" s="17"/>
      <c r="D20" s="17"/>
      <c r="E20" s="17"/>
      <c r="F20" s="17"/>
      <c r="G20" s="17"/>
      <c r="H20" s="16" t="str">
        <f t="shared" si="1"/>
        <v/>
      </c>
    </row>
    <row r="21" spans="1:8" x14ac:dyDescent="0.55000000000000004">
      <c r="A21" s="17"/>
      <c r="B21" s="17"/>
      <c r="C21" s="17"/>
      <c r="D21" s="17"/>
      <c r="E21" s="17"/>
      <c r="F21" s="17"/>
      <c r="G21" s="17"/>
      <c r="H21" s="16" t="str">
        <f t="shared" si="1"/>
        <v/>
      </c>
    </row>
    <row r="22" spans="1:8" x14ac:dyDescent="0.55000000000000004">
      <c r="A22" s="17"/>
      <c r="B22" s="17"/>
      <c r="C22" s="17"/>
      <c r="D22" s="17"/>
      <c r="E22" s="17"/>
      <c r="F22" s="17"/>
      <c r="G22" s="17"/>
      <c r="H22" s="16" t="str">
        <f t="shared" si="1"/>
        <v/>
      </c>
    </row>
    <row r="23" spans="1:8" x14ac:dyDescent="0.55000000000000004">
      <c r="A23" s="18" t="s">
        <v>5</v>
      </c>
      <c r="B23" s="18"/>
      <c r="C23" s="19"/>
      <c r="D23" s="20">
        <f>SUM(D16:D22)</f>
        <v>2</v>
      </c>
      <c r="E23" s="19"/>
      <c r="F23" s="19"/>
      <c r="G23" s="19"/>
      <c r="H23" s="16">
        <f>SUM(H16:H22)</f>
        <v>72000</v>
      </c>
    </row>
    <row r="25" spans="1:8" x14ac:dyDescent="0.55000000000000004">
      <c r="A25" s="7" t="s">
        <v>7</v>
      </c>
    </row>
    <row r="26" spans="1:8" x14ac:dyDescent="0.55000000000000004">
      <c r="A26" s="17" t="s">
        <v>16</v>
      </c>
      <c r="B26" s="18" t="s">
        <v>11</v>
      </c>
      <c r="C26" s="18" t="s">
        <v>12</v>
      </c>
      <c r="D26" s="18" t="s">
        <v>28</v>
      </c>
      <c r="E26" s="18" t="s">
        <v>12</v>
      </c>
      <c r="F26" s="18" t="s">
        <v>17</v>
      </c>
      <c r="G26" s="18" t="s">
        <v>12</v>
      </c>
    </row>
    <row r="27" spans="1:8" x14ac:dyDescent="0.55000000000000004">
      <c r="A27" s="17" t="s">
        <v>17</v>
      </c>
      <c r="B27" s="32">
        <f>H12-H23</f>
        <v>216000</v>
      </c>
      <c r="C27" s="18" t="s">
        <v>15</v>
      </c>
      <c r="D27" s="21">
        <f>สรุป!C2</f>
        <v>0</v>
      </c>
      <c r="E27" s="18" t="s">
        <v>14</v>
      </c>
      <c r="F27" s="16">
        <f>B27*D27</f>
        <v>0</v>
      </c>
      <c r="G27" s="18" t="s">
        <v>13</v>
      </c>
    </row>
    <row r="29" spans="1:8" x14ac:dyDescent="0.55000000000000004">
      <c r="A29" s="7" t="s">
        <v>8</v>
      </c>
    </row>
    <row r="30" spans="1:8" x14ac:dyDescent="0.55000000000000004">
      <c r="A30" s="22" t="s">
        <v>95</v>
      </c>
      <c r="B30" s="22" t="s">
        <v>101</v>
      </c>
      <c r="C30" s="22" t="s">
        <v>3</v>
      </c>
      <c r="D30" s="41" t="s">
        <v>23</v>
      </c>
      <c r="E30" s="41"/>
      <c r="F30" s="41"/>
      <c r="G30" s="34" t="s">
        <v>22</v>
      </c>
    </row>
    <row r="31" spans="1:8" x14ac:dyDescent="0.55000000000000004">
      <c r="A31" s="23"/>
      <c r="B31" s="23"/>
      <c r="C31" s="23"/>
      <c r="D31" s="18" t="s">
        <v>24</v>
      </c>
      <c r="E31" s="18" t="s">
        <v>20</v>
      </c>
      <c r="F31" s="18" t="s">
        <v>21</v>
      </c>
      <c r="G31" s="24" t="s">
        <v>160</v>
      </c>
    </row>
    <row r="32" spans="1:8" x14ac:dyDescent="0.55000000000000004">
      <c r="A32" s="15" t="s">
        <v>96</v>
      </c>
      <c r="B32" s="15">
        <v>45</v>
      </c>
      <c r="C32" s="15">
        <v>2</v>
      </c>
      <c r="D32" s="33">
        <v>0</v>
      </c>
      <c r="E32" s="33">
        <v>0</v>
      </c>
      <c r="F32" s="25">
        <f>D32+E32</f>
        <v>0</v>
      </c>
      <c r="G32" s="26">
        <f>C32*F32</f>
        <v>0</v>
      </c>
    </row>
    <row r="33" spans="1:7" x14ac:dyDescent="0.55000000000000004">
      <c r="A33" s="17"/>
      <c r="B33" s="17"/>
      <c r="C33" s="17"/>
      <c r="D33" s="17"/>
      <c r="E33" s="17"/>
      <c r="F33" s="27">
        <f t="shared" ref="F33:F38" si="2">D33+E33</f>
        <v>0</v>
      </c>
      <c r="G33" s="26">
        <f t="shared" ref="G33:G38" si="3">C33*F33</f>
        <v>0</v>
      </c>
    </row>
    <row r="34" spans="1:7" x14ac:dyDescent="0.55000000000000004">
      <c r="A34" s="17"/>
      <c r="B34" s="17"/>
      <c r="C34" s="17"/>
      <c r="D34" s="17"/>
      <c r="E34" s="17"/>
      <c r="F34" s="27">
        <f t="shared" si="2"/>
        <v>0</v>
      </c>
      <c r="G34" s="26">
        <f t="shared" si="3"/>
        <v>0</v>
      </c>
    </row>
    <row r="35" spans="1:7" x14ac:dyDescent="0.55000000000000004">
      <c r="A35" s="17"/>
      <c r="B35" s="17"/>
      <c r="C35" s="17"/>
      <c r="D35" s="17"/>
      <c r="E35" s="17"/>
      <c r="F35" s="27">
        <f t="shared" si="2"/>
        <v>0</v>
      </c>
      <c r="G35" s="26">
        <f t="shared" si="3"/>
        <v>0</v>
      </c>
    </row>
    <row r="36" spans="1:7" x14ac:dyDescent="0.55000000000000004">
      <c r="A36" s="17"/>
      <c r="B36" s="17"/>
      <c r="C36" s="17"/>
      <c r="D36" s="17"/>
      <c r="E36" s="17"/>
      <c r="F36" s="27">
        <f t="shared" si="2"/>
        <v>0</v>
      </c>
      <c r="G36" s="26">
        <f t="shared" si="3"/>
        <v>0</v>
      </c>
    </row>
    <row r="37" spans="1:7" x14ac:dyDescent="0.55000000000000004">
      <c r="A37" s="17"/>
      <c r="B37" s="17"/>
      <c r="C37" s="17"/>
      <c r="D37" s="17"/>
      <c r="E37" s="17"/>
      <c r="F37" s="27">
        <f t="shared" si="2"/>
        <v>0</v>
      </c>
      <c r="G37" s="26">
        <f t="shared" si="3"/>
        <v>0</v>
      </c>
    </row>
    <row r="38" spans="1:7" x14ac:dyDescent="0.55000000000000004">
      <c r="A38" s="17"/>
      <c r="B38" s="17"/>
      <c r="C38" s="17"/>
      <c r="D38" s="17"/>
      <c r="E38" s="17"/>
      <c r="F38" s="27">
        <f t="shared" si="2"/>
        <v>0</v>
      </c>
      <c r="G38" s="26">
        <f t="shared" si="3"/>
        <v>0</v>
      </c>
    </row>
    <row r="39" spans="1:7" x14ac:dyDescent="0.55000000000000004">
      <c r="A39" s="18" t="s">
        <v>26</v>
      </c>
      <c r="B39" s="19"/>
      <c r="C39" s="19"/>
      <c r="D39" s="19"/>
      <c r="E39" s="19"/>
      <c r="F39" s="19"/>
      <c r="G39" s="26">
        <f>SUM(G32:G38)</f>
        <v>0</v>
      </c>
    </row>
    <row r="40" spans="1:7" x14ac:dyDescent="0.55000000000000004">
      <c r="A40" s="18" t="s">
        <v>25</v>
      </c>
      <c r="B40" s="19"/>
      <c r="C40" s="19"/>
      <c r="D40" s="19"/>
      <c r="E40" s="19"/>
      <c r="F40" s="28" t="s">
        <v>27</v>
      </c>
      <c r="G40" s="26">
        <f>G39*0.2</f>
        <v>0</v>
      </c>
    </row>
    <row r="43" spans="1:7" x14ac:dyDescent="0.55000000000000004">
      <c r="B43" s="6" t="s">
        <v>36</v>
      </c>
    </row>
    <row r="44" spans="1:7" x14ac:dyDescent="0.55000000000000004">
      <c r="C44" s="6" t="s">
        <v>102</v>
      </c>
    </row>
    <row r="45" spans="1:7" x14ac:dyDescent="0.55000000000000004">
      <c r="C45" s="6" t="s">
        <v>103</v>
      </c>
    </row>
    <row r="46" spans="1:7" x14ac:dyDescent="0.55000000000000004">
      <c r="C46" s="6" t="s">
        <v>148</v>
      </c>
    </row>
    <row r="47" spans="1:7" x14ac:dyDescent="0.55000000000000004">
      <c r="C47" s="6" t="s">
        <v>143</v>
      </c>
    </row>
    <row r="48" spans="1:7" x14ac:dyDescent="0.55000000000000004">
      <c r="C48" s="6" t="s">
        <v>152</v>
      </c>
    </row>
  </sheetData>
  <mergeCells count="1">
    <mergeCell ref="D30:F30"/>
  </mergeCells>
  <pageMargins left="0.7" right="0.7" top="0.75" bottom="0.75" header="0.3" footer="0.3"/>
  <ignoredErrors>
    <ignoredError sqref="F4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9" workbookViewId="0">
      <selection activeCell="E41" sqref="E41"/>
    </sheetView>
  </sheetViews>
  <sheetFormatPr defaultColWidth="8.75" defaultRowHeight="24" x14ac:dyDescent="0.55000000000000004"/>
  <cols>
    <col min="1" max="7" width="18.125" style="6" customWidth="1"/>
    <col min="8" max="8" width="23.625" style="6" customWidth="1"/>
    <col min="9" max="16384" width="8.75" style="6"/>
  </cols>
  <sheetData>
    <row r="1" spans="1:8" x14ac:dyDescent="0.55000000000000004">
      <c r="A1" s="6" t="s">
        <v>6</v>
      </c>
      <c r="B1" s="6" t="str">
        <f>สรุป!B1</f>
        <v>XXX</v>
      </c>
    </row>
    <row r="2" spans="1:8" x14ac:dyDescent="0.55000000000000004">
      <c r="A2" s="13" t="s">
        <v>0</v>
      </c>
      <c r="B2" s="6" t="s">
        <v>106</v>
      </c>
      <c r="F2" s="6" t="s">
        <v>18</v>
      </c>
      <c r="G2" s="6" t="s">
        <v>104</v>
      </c>
    </row>
    <row r="3" spans="1:8" x14ac:dyDescent="0.55000000000000004">
      <c r="A3" s="7" t="s">
        <v>107</v>
      </c>
    </row>
    <row r="4" spans="1:8" x14ac:dyDescent="0.55000000000000004">
      <c r="A4" s="14" t="s">
        <v>1</v>
      </c>
      <c r="B4" s="14" t="s">
        <v>109</v>
      </c>
      <c r="C4" s="14" t="s">
        <v>83</v>
      </c>
      <c r="D4" s="14" t="s">
        <v>45</v>
      </c>
      <c r="E4" s="14" t="s">
        <v>110</v>
      </c>
      <c r="F4" s="14" t="s">
        <v>63</v>
      </c>
      <c r="G4" s="14" t="s">
        <v>51</v>
      </c>
      <c r="H4" s="14" t="s">
        <v>38</v>
      </c>
    </row>
    <row r="5" spans="1:8" x14ac:dyDescent="0.55000000000000004">
      <c r="A5" s="15" t="s">
        <v>82</v>
      </c>
      <c r="B5" s="15" t="s">
        <v>111</v>
      </c>
      <c r="C5" s="15">
        <v>30</v>
      </c>
      <c r="D5" s="15">
        <v>1</v>
      </c>
      <c r="E5" s="15">
        <v>70</v>
      </c>
      <c r="F5" s="29">
        <v>80</v>
      </c>
      <c r="G5" s="15">
        <v>4000</v>
      </c>
      <c r="H5" s="16">
        <f>IF(D5="","",C5*D5*F5*G5/(E5))</f>
        <v>137142.85714285713</v>
      </c>
    </row>
    <row r="6" spans="1:8" x14ac:dyDescent="0.55000000000000004">
      <c r="A6" s="17"/>
      <c r="B6" s="17"/>
      <c r="C6" s="17"/>
      <c r="D6" s="17"/>
      <c r="E6" s="17"/>
      <c r="F6" s="17"/>
      <c r="G6" s="17"/>
      <c r="H6" s="16" t="str">
        <f t="shared" ref="H6:H11" si="0">IF(D6="","",C6*D6*F6*G6/(E6))</f>
        <v/>
      </c>
    </row>
    <row r="7" spans="1:8" x14ac:dyDescent="0.55000000000000004">
      <c r="A7" s="17"/>
      <c r="B7" s="17"/>
      <c r="C7" s="17"/>
      <c r="D7" s="17"/>
      <c r="E7" s="17"/>
      <c r="F7" s="17"/>
      <c r="G7" s="17"/>
      <c r="H7" s="16" t="str">
        <f t="shared" si="0"/>
        <v/>
      </c>
    </row>
    <row r="8" spans="1:8" x14ac:dyDescent="0.55000000000000004">
      <c r="A8" s="17"/>
      <c r="B8" s="17"/>
      <c r="C8" s="17"/>
      <c r="D8" s="17"/>
      <c r="E8" s="17"/>
      <c r="F8" s="17"/>
      <c r="G8" s="17"/>
      <c r="H8" s="16" t="str">
        <f t="shared" si="0"/>
        <v/>
      </c>
    </row>
    <row r="9" spans="1:8" x14ac:dyDescent="0.55000000000000004">
      <c r="A9" s="17"/>
      <c r="B9" s="17"/>
      <c r="C9" s="17"/>
      <c r="D9" s="17"/>
      <c r="E9" s="17"/>
      <c r="F9" s="17"/>
      <c r="G9" s="17"/>
      <c r="H9" s="16" t="str">
        <f t="shared" si="0"/>
        <v/>
      </c>
    </row>
    <row r="10" spans="1:8" x14ac:dyDescent="0.55000000000000004">
      <c r="A10" s="17"/>
      <c r="B10" s="17"/>
      <c r="C10" s="17"/>
      <c r="D10" s="17"/>
      <c r="E10" s="17"/>
      <c r="F10" s="17"/>
      <c r="G10" s="17"/>
      <c r="H10" s="16" t="str">
        <f t="shared" si="0"/>
        <v/>
      </c>
    </row>
    <row r="11" spans="1:8" x14ac:dyDescent="0.55000000000000004">
      <c r="A11" s="17"/>
      <c r="B11" s="17"/>
      <c r="C11" s="17"/>
      <c r="D11" s="17"/>
      <c r="E11" s="17"/>
      <c r="F11" s="17"/>
      <c r="G11" s="17"/>
      <c r="H11" s="16" t="str">
        <f t="shared" si="0"/>
        <v/>
      </c>
    </row>
    <row r="12" spans="1:8" x14ac:dyDescent="0.55000000000000004">
      <c r="A12" s="18" t="s">
        <v>5</v>
      </c>
      <c r="B12" s="18"/>
      <c r="C12" s="19"/>
      <c r="D12" s="20">
        <f>SUM(D5:D11)</f>
        <v>1</v>
      </c>
      <c r="E12" s="19"/>
      <c r="F12" s="19"/>
      <c r="G12" s="19"/>
      <c r="H12" s="16">
        <f>SUM(H5:H11)</f>
        <v>137142.85714285713</v>
      </c>
    </row>
    <row r="14" spans="1:8" x14ac:dyDescent="0.55000000000000004">
      <c r="A14" s="7" t="s">
        <v>108</v>
      </c>
    </row>
    <row r="15" spans="1:8" x14ac:dyDescent="0.55000000000000004">
      <c r="A15" s="14" t="s">
        <v>1</v>
      </c>
      <c r="B15" s="14" t="s">
        <v>113</v>
      </c>
      <c r="C15" s="14" t="s">
        <v>83</v>
      </c>
      <c r="D15" s="14" t="s">
        <v>45</v>
      </c>
      <c r="E15" s="14" t="s">
        <v>110</v>
      </c>
      <c r="F15" s="14" t="s">
        <v>63</v>
      </c>
      <c r="G15" s="14" t="s">
        <v>51</v>
      </c>
      <c r="H15" s="14" t="s">
        <v>38</v>
      </c>
    </row>
    <row r="16" spans="1:8" x14ac:dyDescent="0.55000000000000004">
      <c r="A16" s="15" t="s">
        <v>82</v>
      </c>
      <c r="B16" s="15" t="s">
        <v>111</v>
      </c>
      <c r="C16" s="15">
        <v>30</v>
      </c>
      <c r="D16" s="15">
        <v>1</v>
      </c>
      <c r="E16" s="15">
        <v>80</v>
      </c>
      <c r="F16" s="29">
        <v>80</v>
      </c>
      <c r="G16" s="15">
        <v>4000</v>
      </c>
      <c r="H16" s="16">
        <f>IF(D16="","",C16*D16*F16*G16/(E16))</f>
        <v>120000</v>
      </c>
    </row>
    <row r="17" spans="1:8" x14ac:dyDescent="0.55000000000000004">
      <c r="A17" s="17"/>
      <c r="B17" s="17"/>
      <c r="C17" s="17"/>
      <c r="D17" s="17"/>
      <c r="E17" s="17"/>
      <c r="F17" s="17"/>
      <c r="G17" s="17"/>
      <c r="H17" s="16" t="str">
        <f t="shared" ref="H17:H22" si="1">IF(D17="","",C17*D17*F17*G17/(E17))</f>
        <v/>
      </c>
    </row>
    <row r="18" spans="1:8" x14ac:dyDescent="0.55000000000000004">
      <c r="A18" s="17"/>
      <c r="B18" s="17"/>
      <c r="C18" s="17"/>
      <c r="D18" s="17"/>
      <c r="E18" s="17"/>
      <c r="F18" s="17"/>
      <c r="G18" s="17"/>
      <c r="H18" s="16" t="str">
        <f t="shared" si="1"/>
        <v/>
      </c>
    </row>
    <row r="19" spans="1:8" x14ac:dyDescent="0.55000000000000004">
      <c r="A19" s="17"/>
      <c r="B19" s="17"/>
      <c r="C19" s="17"/>
      <c r="D19" s="17"/>
      <c r="E19" s="17"/>
      <c r="F19" s="17"/>
      <c r="G19" s="17"/>
      <c r="H19" s="16" t="str">
        <f t="shared" si="1"/>
        <v/>
      </c>
    </row>
    <row r="20" spans="1:8" x14ac:dyDescent="0.55000000000000004">
      <c r="A20" s="17"/>
      <c r="B20" s="17"/>
      <c r="C20" s="17"/>
      <c r="D20" s="17"/>
      <c r="E20" s="17"/>
      <c r="F20" s="17"/>
      <c r="G20" s="17"/>
      <c r="H20" s="16" t="str">
        <f t="shared" si="1"/>
        <v/>
      </c>
    </row>
    <row r="21" spans="1:8" x14ac:dyDescent="0.55000000000000004">
      <c r="A21" s="17"/>
      <c r="B21" s="17"/>
      <c r="C21" s="17"/>
      <c r="D21" s="17"/>
      <c r="E21" s="17"/>
      <c r="F21" s="17"/>
      <c r="G21" s="17"/>
      <c r="H21" s="16" t="str">
        <f t="shared" si="1"/>
        <v/>
      </c>
    </row>
    <row r="22" spans="1:8" x14ac:dyDescent="0.55000000000000004">
      <c r="A22" s="17"/>
      <c r="B22" s="17"/>
      <c r="C22" s="17"/>
      <c r="D22" s="17"/>
      <c r="E22" s="17"/>
      <c r="F22" s="17"/>
      <c r="G22" s="17"/>
      <c r="H22" s="16" t="str">
        <f t="shared" si="1"/>
        <v/>
      </c>
    </row>
    <row r="23" spans="1:8" x14ac:dyDescent="0.55000000000000004">
      <c r="A23" s="18" t="s">
        <v>5</v>
      </c>
      <c r="B23" s="18"/>
      <c r="C23" s="19"/>
      <c r="D23" s="20">
        <f>SUM(D16:D22)</f>
        <v>1</v>
      </c>
      <c r="E23" s="19"/>
      <c r="F23" s="19"/>
      <c r="G23" s="19"/>
      <c r="H23" s="16">
        <f>SUM(H16:H22)</f>
        <v>120000</v>
      </c>
    </row>
    <row r="25" spans="1:8" x14ac:dyDescent="0.55000000000000004">
      <c r="A25" s="7" t="s">
        <v>7</v>
      </c>
    </row>
    <row r="26" spans="1:8" x14ac:dyDescent="0.55000000000000004">
      <c r="A26" s="17" t="s">
        <v>16</v>
      </c>
      <c r="B26" s="18" t="s">
        <v>11</v>
      </c>
      <c r="C26" s="18" t="s">
        <v>12</v>
      </c>
      <c r="D26" s="18" t="s">
        <v>28</v>
      </c>
      <c r="E26" s="18" t="s">
        <v>12</v>
      </c>
      <c r="F26" s="18" t="s">
        <v>17</v>
      </c>
      <c r="G26" s="18" t="s">
        <v>12</v>
      </c>
    </row>
    <row r="27" spans="1:8" x14ac:dyDescent="0.55000000000000004">
      <c r="A27" s="17" t="s">
        <v>17</v>
      </c>
      <c r="B27" s="16">
        <f>H12-H23</f>
        <v>17142.85714285713</v>
      </c>
      <c r="C27" s="18" t="s">
        <v>15</v>
      </c>
      <c r="D27" s="21">
        <f>สรุป!C2</f>
        <v>0</v>
      </c>
      <c r="E27" s="18" t="s">
        <v>14</v>
      </c>
      <c r="F27" s="16">
        <f>B27*D27</f>
        <v>0</v>
      </c>
      <c r="G27" s="18" t="s">
        <v>13</v>
      </c>
    </row>
    <row r="29" spans="1:8" x14ac:dyDescent="0.55000000000000004">
      <c r="A29" s="7" t="s">
        <v>8</v>
      </c>
    </row>
    <row r="30" spans="1:8" x14ac:dyDescent="0.55000000000000004">
      <c r="A30" s="22" t="s">
        <v>95</v>
      </c>
      <c r="B30" s="22" t="s">
        <v>89</v>
      </c>
      <c r="C30" s="22" t="s">
        <v>3</v>
      </c>
      <c r="D30" s="41" t="s">
        <v>23</v>
      </c>
      <c r="E30" s="41"/>
      <c r="F30" s="41"/>
      <c r="G30" s="34" t="s">
        <v>22</v>
      </c>
    </row>
    <row r="31" spans="1:8" x14ac:dyDescent="0.55000000000000004">
      <c r="A31" s="23"/>
      <c r="B31" s="23"/>
      <c r="C31" s="23"/>
      <c r="D31" s="18" t="s">
        <v>24</v>
      </c>
      <c r="E31" s="18" t="s">
        <v>20</v>
      </c>
      <c r="F31" s="18" t="s">
        <v>21</v>
      </c>
      <c r="G31" s="24" t="s">
        <v>160</v>
      </c>
    </row>
    <row r="32" spans="1:8" x14ac:dyDescent="0.55000000000000004">
      <c r="A32" s="15" t="s">
        <v>114</v>
      </c>
      <c r="B32" s="15">
        <v>30</v>
      </c>
      <c r="C32" s="15">
        <v>5</v>
      </c>
      <c r="D32" s="30">
        <v>0</v>
      </c>
      <c r="E32" s="30">
        <v>0</v>
      </c>
      <c r="F32" s="25">
        <f>D32+E32</f>
        <v>0</v>
      </c>
      <c r="G32" s="26">
        <f>C32*F32</f>
        <v>0</v>
      </c>
    </row>
    <row r="33" spans="1:7" x14ac:dyDescent="0.55000000000000004">
      <c r="A33" s="17"/>
      <c r="B33" s="17"/>
      <c r="C33" s="17"/>
      <c r="D33" s="17"/>
      <c r="E33" s="17"/>
      <c r="F33" s="27">
        <f t="shared" ref="F33:F38" si="2">D33+E33</f>
        <v>0</v>
      </c>
      <c r="G33" s="26">
        <f t="shared" ref="G33:G38" si="3">C33*F33</f>
        <v>0</v>
      </c>
    </row>
    <row r="34" spans="1:7" x14ac:dyDescent="0.55000000000000004">
      <c r="A34" s="17"/>
      <c r="B34" s="17"/>
      <c r="C34" s="17"/>
      <c r="D34" s="17"/>
      <c r="E34" s="17"/>
      <c r="F34" s="27">
        <f t="shared" si="2"/>
        <v>0</v>
      </c>
      <c r="G34" s="26">
        <f t="shared" si="3"/>
        <v>0</v>
      </c>
    </row>
    <row r="35" spans="1:7" x14ac:dyDescent="0.55000000000000004">
      <c r="A35" s="17"/>
      <c r="B35" s="17"/>
      <c r="C35" s="17"/>
      <c r="D35" s="17"/>
      <c r="E35" s="17"/>
      <c r="F35" s="27">
        <f t="shared" si="2"/>
        <v>0</v>
      </c>
      <c r="G35" s="26">
        <f t="shared" si="3"/>
        <v>0</v>
      </c>
    </row>
    <row r="36" spans="1:7" x14ac:dyDescent="0.55000000000000004">
      <c r="A36" s="17"/>
      <c r="B36" s="17"/>
      <c r="C36" s="17"/>
      <c r="D36" s="17"/>
      <c r="E36" s="17"/>
      <c r="F36" s="27">
        <f t="shared" si="2"/>
        <v>0</v>
      </c>
      <c r="G36" s="26">
        <f t="shared" si="3"/>
        <v>0</v>
      </c>
    </row>
    <row r="37" spans="1:7" x14ac:dyDescent="0.55000000000000004">
      <c r="A37" s="17"/>
      <c r="B37" s="17"/>
      <c r="C37" s="17"/>
      <c r="D37" s="17"/>
      <c r="E37" s="17"/>
      <c r="F37" s="27">
        <f t="shared" si="2"/>
        <v>0</v>
      </c>
      <c r="G37" s="26">
        <f t="shared" si="3"/>
        <v>0</v>
      </c>
    </row>
    <row r="38" spans="1:7" x14ac:dyDescent="0.55000000000000004">
      <c r="A38" s="17"/>
      <c r="B38" s="17"/>
      <c r="C38" s="17"/>
      <c r="D38" s="17"/>
      <c r="E38" s="17"/>
      <c r="F38" s="27">
        <f t="shared" si="2"/>
        <v>0</v>
      </c>
      <c r="G38" s="26">
        <f t="shared" si="3"/>
        <v>0</v>
      </c>
    </row>
    <row r="39" spans="1:7" x14ac:dyDescent="0.55000000000000004">
      <c r="A39" s="18" t="s">
        <v>26</v>
      </c>
      <c r="B39" s="19"/>
      <c r="C39" s="19"/>
      <c r="D39" s="19"/>
      <c r="E39" s="19"/>
      <c r="F39" s="19"/>
      <c r="G39" s="26">
        <f>SUM(G32:G38)</f>
        <v>0</v>
      </c>
    </row>
    <row r="40" spans="1:7" x14ac:dyDescent="0.55000000000000004">
      <c r="A40" s="18" t="s">
        <v>25</v>
      </c>
      <c r="B40" s="19"/>
      <c r="C40" s="19"/>
      <c r="D40" s="19"/>
      <c r="E40" s="19"/>
      <c r="F40" s="28" t="s">
        <v>27</v>
      </c>
      <c r="G40" s="26">
        <f>G39*0.2</f>
        <v>0</v>
      </c>
    </row>
    <row r="43" spans="1:7" x14ac:dyDescent="0.55000000000000004">
      <c r="B43" s="6" t="s">
        <v>36</v>
      </c>
    </row>
    <row r="45" spans="1:7" x14ac:dyDescent="0.55000000000000004">
      <c r="B45" s="6" t="s">
        <v>116</v>
      </c>
    </row>
    <row r="46" spans="1:7" x14ac:dyDescent="0.55000000000000004">
      <c r="B46" s="6" t="s">
        <v>115</v>
      </c>
    </row>
    <row r="47" spans="1:7" x14ac:dyDescent="0.55000000000000004">
      <c r="B47" s="6" t="s">
        <v>153</v>
      </c>
    </row>
    <row r="48" spans="1:7" x14ac:dyDescent="0.55000000000000004">
      <c r="B48" s="6" t="s">
        <v>154</v>
      </c>
    </row>
    <row r="49" spans="2:2" x14ac:dyDescent="0.55000000000000004">
      <c r="B49" s="6" t="s">
        <v>155</v>
      </c>
    </row>
    <row r="50" spans="2:2" x14ac:dyDescent="0.55000000000000004">
      <c r="B50" s="6" t="s">
        <v>156</v>
      </c>
    </row>
  </sheetData>
  <mergeCells count="1">
    <mergeCell ref="D30:F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37" workbookViewId="0">
      <selection activeCell="F36" sqref="F36"/>
    </sheetView>
  </sheetViews>
  <sheetFormatPr defaultColWidth="8.75" defaultRowHeight="24" x14ac:dyDescent="0.55000000000000004"/>
  <cols>
    <col min="1" max="1" width="22.375" style="6" customWidth="1"/>
    <col min="2" max="7" width="18.125" style="6" customWidth="1"/>
    <col min="8" max="8" width="22.125" style="6" customWidth="1"/>
    <col min="9" max="16384" width="8.75" style="6"/>
  </cols>
  <sheetData>
    <row r="1" spans="1:8" x14ac:dyDescent="0.55000000000000004">
      <c r="A1" s="6" t="s">
        <v>6</v>
      </c>
      <c r="B1" s="6" t="str">
        <f>สรุป!B1</f>
        <v>XXX</v>
      </c>
    </row>
    <row r="2" spans="1:8" x14ac:dyDescent="0.55000000000000004">
      <c r="A2" s="13" t="s">
        <v>0</v>
      </c>
      <c r="B2" s="6" t="s">
        <v>119</v>
      </c>
      <c r="F2" s="6" t="s">
        <v>18</v>
      </c>
      <c r="G2" s="6" t="s">
        <v>105</v>
      </c>
    </row>
    <row r="3" spans="1:8" x14ac:dyDescent="0.55000000000000004">
      <c r="A3" s="7" t="s">
        <v>121</v>
      </c>
    </row>
    <row r="4" spans="1:8" x14ac:dyDescent="0.55000000000000004">
      <c r="A4" s="14" t="s">
        <v>1</v>
      </c>
      <c r="B4" s="14" t="s">
        <v>120</v>
      </c>
      <c r="C4" s="14" t="s">
        <v>83</v>
      </c>
      <c r="D4" s="14" t="s">
        <v>45</v>
      </c>
      <c r="E4" s="14" t="s">
        <v>85</v>
      </c>
      <c r="F4" s="14" t="s">
        <v>63</v>
      </c>
      <c r="G4" s="14" t="s">
        <v>51</v>
      </c>
      <c r="H4" s="14" t="s">
        <v>38</v>
      </c>
    </row>
    <row r="5" spans="1:8" x14ac:dyDescent="0.55000000000000004">
      <c r="A5" s="15" t="s">
        <v>82</v>
      </c>
      <c r="B5" s="15" t="s">
        <v>86</v>
      </c>
      <c r="C5" s="15">
        <v>30</v>
      </c>
      <c r="D5" s="15">
        <v>5</v>
      </c>
      <c r="E5" s="15">
        <v>82</v>
      </c>
      <c r="F5" s="29">
        <v>80</v>
      </c>
      <c r="G5" s="15">
        <v>4000</v>
      </c>
      <c r="H5" s="16">
        <f>IF(D5="","",C5*D5*F5*G5/(E5))</f>
        <v>585365.85365853657</v>
      </c>
    </row>
    <row r="6" spans="1:8" x14ac:dyDescent="0.55000000000000004">
      <c r="A6" s="17"/>
      <c r="B6" s="17"/>
      <c r="C6" s="17"/>
      <c r="D6" s="17"/>
      <c r="E6" s="17"/>
      <c r="F6" s="17"/>
      <c r="G6" s="17"/>
      <c r="H6" s="16" t="str">
        <f t="shared" ref="H6:H11" si="0">IF(D6="","",C6*D6*F6*G6/(E6))</f>
        <v/>
      </c>
    </row>
    <row r="7" spans="1:8" x14ac:dyDescent="0.55000000000000004">
      <c r="A7" s="17"/>
      <c r="B7" s="17"/>
      <c r="C7" s="17"/>
      <c r="D7" s="17"/>
      <c r="E7" s="17"/>
      <c r="F7" s="17"/>
      <c r="G7" s="17"/>
      <c r="H7" s="16" t="str">
        <f t="shared" si="0"/>
        <v/>
      </c>
    </row>
    <row r="8" spans="1:8" x14ac:dyDescent="0.55000000000000004">
      <c r="A8" s="17"/>
      <c r="B8" s="17"/>
      <c r="C8" s="17"/>
      <c r="D8" s="17"/>
      <c r="E8" s="17"/>
      <c r="F8" s="17"/>
      <c r="G8" s="17"/>
      <c r="H8" s="16" t="str">
        <f t="shared" si="0"/>
        <v/>
      </c>
    </row>
    <row r="9" spans="1:8" x14ac:dyDescent="0.55000000000000004">
      <c r="A9" s="17"/>
      <c r="B9" s="17"/>
      <c r="C9" s="17"/>
      <c r="D9" s="17"/>
      <c r="E9" s="17"/>
      <c r="F9" s="17"/>
      <c r="G9" s="17"/>
      <c r="H9" s="16" t="str">
        <f t="shared" si="0"/>
        <v/>
      </c>
    </row>
    <row r="10" spans="1:8" x14ac:dyDescent="0.55000000000000004">
      <c r="A10" s="17"/>
      <c r="B10" s="17"/>
      <c r="C10" s="17"/>
      <c r="D10" s="17"/>
      <c r="E10" s="17"/>
      <c r="F10" s="17"/>
      <c r="G10" s="17"/>
      <c r="H10" s="16" t="str">
        <f t="shared" si="0"/>
        <v/>
      </c>
    </row>
    <row r="11" spans="1:8" x14ac:dyDescent="0.55000000000000004">
      <c r="A11" s="17"/>
      <c r="B11" s="17"/>
      <c r="C11" s="17"/>
      <c r="D11" s="17"/>
      <c r="E11" s="17"/>
      <c r="F11" s="17"/>
      <c r="G11" s="17"/>
      <c r="H11" s="16" t="str">
        <f t="shared" si="0"/>
        <v/>
      </c>
    </row>
    <row r="12" spans="1:8" x14ac:dyDescent="0.55000000000000004">
      <c r="A12" s="18" t="s">
        <v>5</v>
      </c>
      <c r="B12" s="18"/>
      <c r="C12" s="19"/>
      <c r="D12" s="20">
        <f>SUM(D5:D11)</f>
        <v>5</v>
      </c>
      <c r="E12" s="19"/>
      <c r="F12" s="19"/>
      <c r="G12" s="19"/>
      <c r="H12" s="16">
        <f>SUM(H5:H11)</f>
        <v>585365.85365853657</v>
      </c>
    </row>
    <row r="14" spans="1:8" x14ac:dyDescent="0.55000000000000004">
      <c r="A14" s="7" t="s">
        <v>122</v>
      </c>
    </row>
    <row r="15" spans="1:8" x14ac:dyDescent="0.55000000000000004">
      <c r="A15" s="14" t="s">
        <v>1</v>
      </c>
      <c r="B15" s="14" t="s">
        <v>120</v>
      </c>
      <c r="C15" s="14" t="s">
        <v>83</v>
      </c>
      <c r="D15" s="14" t="s">
        <v>45</v>
      </c>
      <c r="E15" s="14" t="s">
        <v>85</v>
      </c>
      <c r="F15" s="14" t="s">
        <v>63</v>
      </c>
      <c r="G15" s="14" t="s">
        <v>51</v>
      </c>
      <c r="H15" s="14" t="s">
        <v>38</v>
      </c>
    </row>
    <row r="16" spans="1:8" x14ac:dyDescent="0.55000000000000004">
      <c r="A16" s="15" t="s">
        <v>82</v>
      </c>
      <c r="B16" s="15" t="s">
        <v>86</v>
      </c>
      <c r="C16" s="15">
        <v>30</v>
      </c>
      <c r="D16" s="15">
        <v>5</v>
      </c>
      <c r="E16" s="15">
        <v>93</v>
      </c>
      <c r="F16" s="29">
        <v>80</v>
      </c>
      <c r="G16" s="15">
        <v>4000</v>
      </c>
      <c r="H16" s="16">
        <f>IF(D16="","",C16*D16*F16*G16/(E16))</f>
        <v>516129.03225806454</v>
      </c>
    </row>
    <row r="17" spans="1:8" x14ac:dyDescent="0.55000000000000004">
      <c r="A17" s="17"/>
      <c r="B17" s="17"/>
      <c r="C17" s="17"/>
      <c r="D17" s="17"/>
      <c r="E17" s="17"/>
      <c r="F17" s="17"/>
      <c r="G17" s="17"/>
      <c r="H17" s="16" t="str">
        <f t="shared" ref="H17:H22" si="1">IF(D17="","",C17*D17*F17*G17/(E17))</f>
        <v/>
      </c>
    </row>
    <row r="18" spans="1:8" x14ac:dyDescent="0.55000000000000004">
      <c r="A18" s="17"/>
      <c r="B18" s="17"/>
      <c r="C18" s="17"/>
      <c r="D18" s="17"/>
      <c r="E18" s="17"/>
      <c r="F18" s="17"/>
      <c r="G18" s="17"/>
      <c r="H18" s="16" t="str">
        <f t="shared" si="1"/>
        <v/>
      </c>
    </row>
    <row r="19" spans="1:8" x14ac:dyDescent="0.55000000000000004">
      <c r="A19" s="17"/>
      <c r="B19" s="17"/>
      <c r="C19" s="17"/>
      <c r="D19" s="17"/>
      <c r="E19" s="17"/>
      <c r="F19" s="17"/>
      <c r="G19" s="17"/>
      <c r="H19" s="16" t="str">
        <f t="shared" si="1"/>
        <v/>
      </c>
    </row>
    <row r="20" spans="1:8" x14ac:dyDescent="0.55000000000000004">
      <c r="A20" s="17"/>
      <c r="B20" s="17"/>
      <c r="C20" s="17"/>
      <c r="D20" s="17"/>
      <c r="E20" s="17"/>
      <c r="F20" s="17"/>
      <c r="G20" s="17"/>
      <c r="H20" s="16" t="str">
        <f t="shared" si="1"/>
        <v/>
      </c>
    </row>
    <row r="21" spans="1:8" x14ac:dyDescent="0.55000000000000004">
      <c r="A21" s="17"/>
      <c r="B21" s="17"/>
      <c r="C21" s="17"/>
      <c r="D21" s="17"/>
      <c r="E21" s="17"/>
      <c r="F21" s="17"/>
      <c r="G21" s="17"/>
      <c r="H21" s="16" t="str">
        <f t="shared" si="1"/>
        <v/>
      </c>
    </row>
    <row r="22" spans="1:8" x14ac:dyDescent="0.55000000000000004">
      <c r="A22" s="17"/>
      <c r="B22" s="17"/>
      <c r="C22" s="17"/>
      <c r="D22" s="17"/>
      <c r="E22" s="17"/>
      <c r="F22" s="17"/>
      <c r="G22" s="17"/>
      <c r="H22" s="16" t="str">
        <f t="shared" si="1"/>
        <v/>
      </c>
    </row>
    <row r="23" spans="1:8" x14ac:dyDescent="0.55000000000000004">
      <c r="A23" s="18" t="s">
        <v>5</v>
      </c>
      <c r="B23" s="18"/>
      <c r="C23" s="19"/>
      <c r="D23" s="20">
        <f>SUM(D16:D22)</f>
        <v>5</v>
      </c>
      <c r="E23" s="19"/>
      <c r="F23" s="19"/>
      <c r="G23" s="19"/>
      <c r="H23" s="16">
        <f>SUM(H16:H22)</f>
        <v>516129.03225806454</v>
      </c>
    </row>
    <row r="25" spans="1:8" x14ac:dyDescent="0.55000000000000004">
      <c r="A25" s="7" t="s">
        <v>7</v>
      </c>
    </row>
    <row r="26" spans="1:8" x14ac:dyDescent="0.55000000000000004">
      <c r="A26" s="17" t="s">
        <v>16</v>
      </c>
      <c r="B26" s="18" t="s">
        <v>11</v>
      </c>
      <c r="C26" s="18" t="s">
        <v>12</v>
      </c>
      <c r="D26" s="18" t="s">
        <v>28</v>
      </c>
      <c r="E26" s="18" t="s">
        <v>12</v>
      </c>
      <c r="F26" s="18" t="s">
        <v>17</v>
      </c>
      <c r="G26" s="18" t="s">
        <v>12</v>
      </c>
    </row>
    <row r="27" spans="1:8" x14ac:dyDescent="0.55000000000000004">
      <c r="A27" s="17" t="s">
        <v>17</v>
      </c>
      <c r="B27" s="16">
        <f>H12-H23</f>
        <v>69236.821400472021</v>
      </c>
      <c r="C27" s="18" t="s">
        <v>15</v>
      </c>
      <c r="D27" s="21">
        <f>สรุป!C2</f>
        <v>0</v>
      </c>
      <c r="E27" s="18" t="s">
        <v>14</v>
      </c>
      <c r="F27" s="16">
        <f>B27*D27</f>
        <v>0</v>
      </c>
      <c r="G27" s="18" t="s">
        <v>13</v>
      </c>
    </row>
    <row r="29" spans="1:8" x14ac:dyDescent="0.55000000000000004">
      <c r="A29" s="7" t="s">
        <v>8</v>
      </c>
    </row>
    <row r="30" spans="1:8" x14ac:dyDescent="0.55000000000000004">
      <c r="A30" s="22" t="s">
        <v>95</v>
      </c>
      <c r="B30" s="22" t="s">
        <v>89</v>
      </c>
      <c r="C30" s="22" t="s">
        <v>3</v>
      </c>
      <c r="D30" s="41" t="s">
        <v>23</v>
      </c>
      <c r="E30" s="41"/>
      <c r="F30" s="41"/>
      <c r="G30" s="34" t="s">
        <v>22</v>
      </c>
    </row>
    <row r="31" spans="1:8" x14ac:dyDescent="0.55000000000000004">
      <c r="A31" s="23"/>
      <c r="B31" s="23"/>
      <c r="C31" s="23"/>
      <c r="D31" s="18" t="s">
        <v>24</v>
      </c>
      <c r="E31" s="18" t="s">
        <v>20</v>
      </c>
      <c r="F31" s="18" t="s">
        <v>21</v>
      </c>
      <c r="G31" s="24" t="s">
        <v>160</v>
      </c>
    </row>
    <row r="32" spans="1:8" x14ac:dyDescent="0.55000000000000004">
      <c r="A32" s="15" t="s">
        <v>123</v>
      </c>
      <c r="B32" s="15">
        <v>30</v>
      </c>
      <c r="C32" s="15">
        <v>5</v>
      </c>
      <c r="D32" s="30">
        <v>0</v>
      </c>
      <c r="E32" s="30">
        <v>0</v>
      </c>
      <c r="F32" s="25">
        <f>D32+E32</f>
        <v>0</v>
      </c>
      <c r="G32" s="26">
        <f>C32*F32</f>
        <v>0</v>
      </c>
    </row>
    <row r="33" spans="1:7" x14ac:dyDescent="0.55000000000000004">
      <c r="A33" s="17"/>
      <c r="B33" s="17"/>
      <c r="C33" s="17"/>
      <c r="D33" s="17"/>
      <c r="E33" s="17"/>
      <c r="F33" s="27">
        <f t="shared" ref="F33:F38" si="2">D33+E33</f>
        <v>0</v>
      </c>
      <c r="G33" s="26">
        <f t="shared" ref="G33:G38" si="3">C33*F33</f>
        <v>0</v>
      </c>
    </row>
    <row r="34" spans="1:7" x14ac:dyDescent="0.55000000000000004">
      <c r="A34" s="17"/>
      <c r="B34" s="17"/>
      <c r="C34" s="17"/>
      <c r="D34" s="17"/>
      <c r="E34" s="17"/>
      <c r="F34" s="27">
        <f t="shared" si="2"/>
        <v>0</v>
      </c>
      <c r="G34" s="26">
        <f t="shared" si="3"/>
        <v>0</v>
      </c>
    </row>
    <row r="35" spans="1:7" x14ac:dyDescent="0.55000000000000004">
      <c r="A35" s="17"/>
      <c r="B35" s="17"/>
      <c r="C35" s="17"/>
      <c r="D35" s="17"/>
      <c r="E35" s="17"/>
      <c r="F35" s="27">
        <f t="shared" si="2"/>
        <v>0</v>
      </c>
      <c r="G35" s="26">
        <f t="shared" si="3"/>
        <v>0</v>
      </c>
    </row>
    <row r="36" spans="1:7" x14ac:dyDescent="0.55000000000000004">
      <c r="A36" s="17"/>
      <c r="B36" s="17"/>
      <c r="C36" s="17"/>
      <c r="D36" s="17"/>
      <c r="E36" s="17"/>
      <c r="F36" s="27">
        <f t="shared" si="2"/>
        <v>0</v>
      </c>
      <c r="G36" s="26">
        <f t="shared" si="3"/>
        <v>0</v>
      </c>
    </row>
    <row r="37" spans="1:7" x14ac:dyDescent="0.55000000000000004">
      <c r="A37" s="17"/>
      <c r="B37" s="17"/>
      <c r="C37" s="17"/>
      <c r="D37" s="17"/>
      <c r="E37" s="17"/>
      <c r="F37" s="27">
        <f t="shared" si="2"/>
        <v>0</v>
      </c>
      <c r="G37" s="26">
        <f t="shared" si="3"/>
        <v>0</v>
      </c>
    </row>
    <row r="38" spans="1:7" x14ac:dyDescent="0.55000000000000004">
      <c r="A38" s="17"/>
      <c r="B38" s="17"/>
      <c r="C38" s="17"/>
      <c r="D38" s="17"/>
      <c r="E38" s="17"/>
      <c r="F38" s="27">
        <f t="shared" si="2"/>
        <v>0</v>
      </c>
      <c r="G38" s="26">
        <f t="shared" si="3"/>
        <v>0</v>
      </c>
    </row>
    <row r="39" spans="1:7" x14ac:dyDescent="0.55000000000000004">
      <c r="A39" s="18" t="s">
        <v>26</v>
      </c>
      <c r="B39" s="19"/>
      <c r="C39" s="19"/>
      <c r="D39" s="19"/>
      <c r="E39" s="19"/>
      <c r="F39" s="19"/>
      <c r="G39" s="26">
        <f>SUM(G32:G38)</f>
        <v>0</v>
      </c>
    </row>
    <row r="40" spans="1:7" x14ac:dyDescent="0.55000000000000004">
      <c r="A40" s="18" t="s">
        <v>25</v>
      </c>
      <c r="B40" s="19"/>
      <c r="C40" s="19"/>
      <c r="D40" s="19"/>
      <c r="E40" s="19"/>
      <c r="F40" s="28" t="s">
        <v>27</v>
      </c>
      <c r="G40" s="26">
        <f>G39*0.2</f>
        <v>0</v>
      </c>
    </row>
    <row r="43" spans="1:7" x14ac:dyDescent="0.55000000000000004">
      <c r="B43" s="6" t="s">
        <v>36</v>
      </c>
    </row>
    <row r="45" spans="1:7" x14ac:dyDescent="0.55000000000000004">
      <c r="B45" s="6" t="s">
        <v>117</v>
      </c>
    </row>
    <row r="46" spans="1:7" x14ac:dyDescent="0.55000000000000004">
      <c r="B46" s="6" t="s">
        <v>118</v>
      </c>
    </row>
    <row r="47" spans="1:7" x14ac:dyDescent="0.55000000000000004">
      <c r="B47" s="6" t="s">
        <v>157</v>
      </c>
    </row>
    <row r="48" spans="1:7" x14ac:dyDescent="0.55000000000000004">
      <c r="B48" s="6" t="s">
        <v>158</v>
      </c>
    </row>
    <row r="49" spans="2:2" x14ac:dyDescent="0.55000000000000004">
      <c r="B49" s="6" t="s">
        <v>155</v>
      </c>
    </row>
    <row r="50" spans="2:2" x14ac:dyDescent="0.55000000000000004">
      <c r="B50" s="6" t="s">
        <v>159</v>
      </c>
    </row>
  </sheetData>
  <mergeCells count="1">
    <mergeCell ref="D30:F30"/>
  </mergeCells>
  <pageMargins left="0.7" right="0.7" top="0.75" bottom="0.75" header="0.3" footer="0.3"/>
  <ignoredErrors>
    <ignoredError sqref="F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สรุป</vt:lpstr>
      <vt:lpstr>1.LED</vt:lpstr>
      <vt:lpstr>2.VSD</vt:lpstr>
      <vt:lpstr>3.AC</vt:lpstr>
      <vt:lpstr>4.CH</vt:lpstr>
      <vt:lpstr>5.MOT</vt:lpstr>
      <vt:lpstr>6.HP</vt:lpstr>
      <vt:lpstr>7.PMP</vt:lpstr>
      <vt:lpstr>8.FAN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NB-M55-5</dc:creator>
  <cp:lastModifiedBy>NB-M55-5</cp:lastModifiedBy>
  <dcterms:created xsi:type="dcterms:W3CDTF">2021-04-15T14:38:50Z</dcterms:created>
  <dcterms:modified xsi:type="dcterms:W3CDTF">2021-08-09T14:38:23Z</dcterms:modified>
</cp:coreProperties>
</file>